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mateo\Downloads\"/>
    </mc:Choice>
  </mc:AlternateContent>
  <bookViews>
    <workbookView xWindow="0" yWindow="0" windowWidth="20490" windowHeight="765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I59" i="1"/>
  <c r="J30" i="1"/>
  <c r="I30" i="1"/>
  <c r="J29" i="1"/>
  <c r="I29" i="1"/>
  <c r="I25" i="1" l="1"/>
  <c r="I55" i="1"/>
  <c r="C16" i="1" l="1"/>
  <c r="C15" i="1"/>
  <c r="C14" i="1"/>
</calcChain>
</file>

<file path=xl/sharedStrings.xml><?xml version="1.0" encoding="utf-8"?>
<sst xmlns="http://schemas.openxmlformats.org/spreadsheetml/2006/main" count="129" uniqueCount="88">
  <si>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</si>
  <si>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</si>
  <si>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</si>
  <si>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</si>
  <si>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</si>
  <si>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</si>
  <si>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</si>
  <si>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</si>
  <si>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</si>
  <si>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</si>
  <si>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</si>
  <si>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</si>
  <si>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</si>
  <si>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</si>
  <si>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</si>
  <si>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</si>
  <si>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</si>
  <si>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</si>
  <si>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</si>
  <si>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</si>
  <si>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</si>
  <si>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</si>
  <si>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</si>
  <si>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</si>
  <si>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</si>
  <si>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</si>
  <si>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</si>
  <si>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</si>
  <si>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</si>
  <si>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</si>
  <si>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</si>
  <si>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</si>
  <si>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</si>
  <si>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</si>
  <si>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</si>
  <si>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</si>
  <si>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</si>
  <si>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</si>
  <si>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</si>
  <si>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</si>
  <si>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</si>
  <si>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</si>
  <si>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</si>
  <si>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</si>
  <si>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</si>
  <si>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</si>
  <si>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</si>
  <si>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</si>
  <si>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</si>
  <si>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</si>
  <si>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</si>
  <si>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5111- INSTITUTO AGRARIO DOMINICANO</t>
  </si>
  <si>
    <t>01- INSTITUTO AGRARIO DOMINICANO</t>
  </si>
  <si>
    <t>0001-INSTITUTO AGRARIO DOMINICANO</t>
  </si>
  <si>
    <t>Promover la aplicación de politicas de desarrollo integral sostenible de las familias agrarias, mediante un proceso de acompañamiento en organizaciones y capacitacion, a partir de la captacion, distribucion, regularizacion de tierra y la consolidacion de los asentamientos</t>
  </si>
  <si>
    <t>Lograr la consolidacion de una reforma agraria sostenible desde el punto de vista economico, social y medioambiental, que contribuya al bienestar de las familias dedicadas a la produccion agropecuaria y a la seguridad alimentaria del Pais</t>
  </si>
  <si>
    <t>3.5.3</t>
  </si>
  <si>
    <t>11- Captacion, distribucion y titulacion de tierras para la transformacion de la estructura y produccion agraria</t>
  </si>
  <si>
    <t>Consiste en distribuir parcelas entre campesinos sin tierras de escasos recursos economicos, y dotar a parceleros beneficiarios de la Reforma Agraria de certificaos de titulos definitivos, para facilitar su incorporacion exitosa al procesos productivo</t>
  </si>
  <si>
    <t>Parceleros</t>
  </si>
  <si>
    <t>Incrementar la productividad, competitividad y sostenibilidad ambiental y financiera agroproductiva, medida por la tasa de crecimiento promedio cuatrienal de rubros agropecuarios de 5% en el 2015 a un 60% en el 2021</t>
  </si>
  <si>
    <t>04-Parceleros reciben tierras para la produccion agraria</t>
  </si>
  <si>
    <t>numero de parceleros beneficiarios</t>
  </si>
  <si>
    <t>05-Parceleros Reciben titulacion de tierras definitivas</t>
  </si>
  <si>
    <t>03-Parceleros reciben apoyo tecnico en infraestructura y produccion agropecuaria</t>
  </si>
  <si>
    <t>12- Apoyo y Fomento a la produccion agropecuaria</t>
  </si>
  <si>
    <t xml:space="preserve"> Programación Anual</t>
  </si>
  <si>
    <t>Lineamientos para la Ejecución Presupuestaria 2022 del Gobierno General Nacional</t>
  </si>
  <si>
    <t>03- Parceleros reciben apoyo tecnico en infraestructura y produccion agropecuaria.</t>
  </si>
  <si>
    <t>04- Parceleros reciben tierras para la produccion agraria</t>
  </si>
  <si>
    <t>Familias campesinas de escasos recursos que son beneficiarias con una parcela en un asentamiento campesino de la reforma agraria.</t>
  </si>
  <si>
    <t>Brindar asistencia tecnica en los aspectos de : Dotacion de infraestructura, preparacion de tierras, suministro de material de siembra e insumos agricolas, a si como en capacitacion y organización de los parceleros.</t>
  </si>
  <si>
    <t>Según la programación anual se planteó la capacitacion de 254,976 parceleros para su capacitacion técnica en infraestructura agropecuaria de los cuales fueron  capacitados 454,307 parceleros, superando lo programado debido a los diferentes programas que son auspiciados por la presidencia.</t>
  </si>
  <si>
    <t xml:space="preserve">05-Parceleros Reciben titulación de tierras definitivas </t>
  </si>
  <si>
    <t>ING. AGRON. YRENE LÓPEZ SAN PABLO</t>
  </si>
  <si>
    <t>Enc. Depto. Planificación y Desarrollo</t>
  </si>
  <si>
    <t>No se contemplas mejoras.</t>
  </si>
  <si>
    <t>Certificación con la propiedad definiva de los predios  de las familias parceleras beneficiarias de la reforma Agraria.</t>
  </si>
  <si>
    <t>Para el segundo semestre se planteó la entrega de 7,000 Titulos definitivos, titulándose 12,161 parceleros con su certificado de titulación definitiva, proporcionándoles a estos seguridad juridica.</t>
  </si>
  <si>
    <t>Aumentar la capacitación tecnica de los productores y tecnicos agropecuarios medidos como el porcentaje de la población rural participante en cursos técnicos de un 80% en el 2015 a un 100 en el 2021; asimismo promover la organización de productores en cooperativas u organización agropecuarias medidas de un 70% en el 2015 a un 90% en el 2021</t>
  </si>
  <si>
    <t>Consiste en ofrecer servicio de asistencia tecnica, pecuaria y agroforestal, construcción y rehabilitación de insfraestructura productiva, preparación de tierras y siembras de cultivos, capacitación y organización de los parceleros y sus familias a través de charlas y talleres</t>
  </si>
  <si>
    <t>número de parceleros beneficiarios</t>
  </si>
  <si>
    <t xml:space="preserve">Para la programación anual se planteó la entrega de tierra a 7,654 parceleros para la produccion agraria, de los cuales solo fueron beneficiados 547 parceleros. </t>
  </si>
  <si>
    <t xml:space="preserve">Para la entrega o  la distribución de tierras es neceario la realización de eventos y por los estragos que ha causado la Pandemia, nos hemos visto limitados en la realización de dicho proceso. De igual forma la Institución se ha visto inmersa en diferentes cambios como son las distintas gentiones y las limitaciones por la disminución del presupuesto </t>
  </si>
  <si>
    <t>Una mayor coordinación en cuanto a lo programado, versus lo ejecutado</t>
  </si>
  <si>
    <t>El Instituto Agrario Dominicano ha dado muy buena respuesta al compromiso que realizó el Señor Presidente en su gestión de entregar 40,000 titulos, por lo que entedemos que como Institución hemos cumplido con lo cometido. En cuanto a las metas finacieras hemos tenido una ejecución por debajo de lo programado, esto se debe a que hemos cambiado la forma de entrega de los titulos definitivos, ademas de que varios de estos eventos se han realizado directamente en la Presidencia, por lo que los mismos han asumido los gastos incurridos</t>
  </si>
  <si>
    <t xml:space="preserve">Una mejor coordinación en lo programado y lo ejecutado, debido a que los procesos de compras en obras de infraestructuras y para la producción agropecuaria son mas extensos para obtener su contratación </t>
  </si>
  <si>
    <t xml:space="preserve">La programación fisica de 254,976 versus la ejecución de 454,304 estando esta por encima en un 178.18%, se debió a que el apoyo brindado por los técnicos agropecuarios a los parceleros de la Reforma Agraria fue el mayor servicio brindado dentro de este producto. En cuanto a las metas financieras, la mayoría de los recursos fueron contratados, mas no ejecutados, ya que se iniciaron los procesos de compras en el último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</si>
</sst>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d/mm/yyyy;@"/>
    <numFmt numFmtId="165" formatCode="[$-10409]#,##0;\-#,##0"/>
    <numFmt numFmtId="166" formatCode="[$-10409]#,##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6" fontId="22" fillId="0" borderId="28" xfId="0" applyNumberFormat="1" applyFont="1" applyFill="1" applyBorder="1" applyAlignment="1" applyProtection="1">
      <alignment horizontal="center" vertical="center" wrapText="1" readingOrder="1"/>
      <protection locked="0"/>
    </xf>
    <xf numFmtId="165" fontId="22" fillId="0" borderId="28" xfId="0" applyNumberFormat="1" applyFont="1" applyFill="1" applyBorder="1" applyAlignment="1" applyProtection="1">
      <alignment horizontal="center" vertical="center" wrapText="1"/>
      <protection locked="0"/>
    </xf>
    <xf numFmtId="10" fontId="22" fillId="7" borderId="28" xfId="2" applyNumberFormat="1" applyFont="1" applyFill="1" applyBorder="1" applyAlignment="1" applyProtection="1">
      <alignment horizontal="center" vertical="center" wrapText="1" readingOrder="1"/>
      <protection locked="0"/>
    </xf>
    <xf numFmtId="166" fontId="16" fillId="0" borderId="28" xfId="0" applyNumberFormat="1" applyFont="1" applyFill="1" applyBorder="1" applyAlignment="1" applyProtection="1">
      <alignment horizontal="center" vertical="center" wrapText="1" readingOrder="1"/>
      <protection locked="0"/>
    </xf>
    <xf numFmtId="165" fontId="16" fillId="0" borderId="28" xfId="0" applyNumberFormat="1" applyFont="1" applyFill="1" applyBorder="1" applyAlignment="1" applyProtection="1">
      <alignment horizontal="center" vertical="center" wrapText="1"/>
      <protection locked="0"/>
    </xf>
    <xf numFmtId="0" fontId="20" fillId="0" borderId="37" xfId="0" applyFont="1" applyBorder="1" applyAlignment="1" applyProtection="1">
      <alignment horizontal="left" vertical="center" wrapText="1"/>
      <protection locked="0"/>
    </xf>
    <xf numFmtId="0" fontId="9" fillId="10" borderId="17" xfId="0" applyFont="1" applyFill="1" applyBorder="1" applyAlignment="1">
      <alignment vertical="center"/>
    </xf>
    <xf numFmtId="0" fontId="9" fillId="10" borderId="17" xfId="0" applyFont="1" applyFill="1" applyBorder="1" applyAlignment="1">
      <alignment vertical="center" wrapText="1"/>
    </xf>
    <xf numFmtId="0" fontId="9" fillId="10" borderId="17" xfId="0" applyFont="1" applyFill="1" applyBorder="1" applyAlignment="1" applyProtection="1">
      <alignment vertical="center" wrapText="1"/>
      <protection locked="0"/>
    </xf>
    <xf numFmtId="0" fontId="10" fillId="6" borderId="19" xfId="0" applyFont="1" applyFill="1" applyBorder="1" applyAlignment="1" applyProtection="1">
      <alignment horizontal="center"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0" fillId="10" borderId="0" xfId="0" applyFont="1" applyFill="1" applyAlignment="1" applyProtection="1">
      <alignment horizontal="left" vertical="center" wrapText="1"/>
      <protection locked="0"/>
    </xf>
    <xf numFmtId="0" fontId="20" fillId="10" borderId="18"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7" fillId="0" borderId="0" xfId="0" applyFont="1" applyAlignment="1">
      <alignment horizontal="left" vertical="center" wrapText="1"/>
    </xf>
    <xf numFmtId="0" fontId="8" fillId="5" borderId="0" xfId="0" applyFont="1" applyFill="1" applyBorder="1" applyAlignment="1">
      <alignment horizontal="left" vertical="center"/>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19" fillId="10" borderId="0" xfId="0" applyFont="1" applyFill="1" applyAlignment="1" applyProtection="1">
      <alignment horizontal="left" vertical="center" wrapText="1"/>
      <protection locked="0"/>
    </xf>
    <xf numFmtId="0" fontId="19" fillId="10" borderId="18"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top"/>
      <protection locked="0"/>
    </xf>
    <xf numFmtId="0" fontId="0" fillId="0" borderId="0" xfId="0" applyFont="1" applyAlignment="1">
      <alignment horizontal="center" vertical="top"/>
    </xf>
    <xf numFmtId="0" fontId="0" fillId="0" borderId="0" xfId="0" applyFont="1" applyBorder="1" applyAlignment="1" applyProtection="1">
      <alignment horizontal="center"/>
      <protection locked="0"/>
    </xf>
    <xf numFmtId="0" fontId="0" fillId="0" borderId="0" xfId="0" applyFont="1" applyAlignment="1">
      <alignment horizont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net\IA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29" dataDxfId="27" headerRowBorderDxfId="28" tableBorderDxfId="26" totalsRowBorderDxfId="25">
  <autoFilter ref="A28:J30"/>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Tabla1[[#This Row],[Física 
(E)]]/Tabla1[[#This Row],[Física
(C)]]</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58:J59" totalsRowShown="0" headerRowDxfId="14" dataDxfId="12" headerRowBorderDxfId="13" tableBorderDxfId="11" totalsRowBorderDxfId="10">
  <autoFilter ref="A58:J59"/>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Tabla13[[#This Row],[Física 
(E)]]/Tabla13[[#This Row],[Física
(C)]]</calculatedColumnFormula>
    </tableColumn>
    <tableColumn id="8" name="Financiero _x000a_(%) _x000a_H=F/D" dataDxfId="0" dataCellStyle="Porcentaje">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abSelected="1" view="pageBreakPreview" topLeftCell="A63" zoomScale="60" zoomScaleNormal="96" workbookViewId="0">
      <selection activeCell="L68" sqref="L68"/>
    </sheetView>
  </sheetViews>
  <sheetFormatPr baseColWidth="10" defaultRowHeight="15" x14ac:dyDescent="0.25"/>
  <cols>
    <col min="1" max="1" width="23" style="8" customWidth="1"/>
    <col min="2" max="3" width="12.7109375" style="8" customWidth="1"/>
    <col min="4" max="4" width="14" style="8" bestFit="1" customWidth="1"/>
    <col min="5" max="5" width="12.7109375" style="8" customWidth="1"/>
    <col min="6" max="6" width="14" style="8" bestFit="1" customWidth="1"/>
    <col min="7" max="7" width="12.7109375" style="8" customWidth="1"/>
    <col min="8" max="8" width="14" style="8" bestFit="1" customWidth="1"/>
    <col min="9" max="9" width="12.7109375" style="8" customWidth="1"/>
    <col min="10" max="10" width="13.5703125" style="8" customWidth="1"/>
    <col min="11" max="11" width="11.42578125" style="8"/>
  </cols>
  <sheetData>
    <row r="1" spans="1:11" ht="21.75" thickBot="1" x14ac:dyDescent="0.3">
      <c r="A1" s="19"/>
      <c r="B1" s="59" t="s">
        <v>36</v>
      </c>
      <c r="C1" s="60"/>
      <c r="D1" s="60"/>
      <c r="E1" s="60"/>
      <c r="F1" s="60"/>
      <c r="G1" s="60"/>
      <c r="H1" s="60"/>
      <c r="I1" s="60"/>
      <c r="J1" s="61"/>
      <c r="K1" s="1"/>
    </row>
    <row r="2" spans="1:11" ht="21.75" thickBot="1" x14ac:dyDescent="0.3">
      <c r="A2" s="20"/>
      <c r="B2" s="62" t="s">
        <v>0</v>
      </c>
      <c r="C2" s="63"/>
      <c r="D2" s="62" t="s">
        <v>1</v>
      </c>
      <c r="E2" s="64"/>
      <c r="F2" s="64"/>
      <c r="G2" s="63"/>
      <c r="H2" s="65"/>
      <c r="I2" s="2" t="s">
        <v>2</v>
      </c>
      <c r="J2" s="3" t="s">
        <v>3</v>
      </c>
      <c r="K2" s="1"/>
    </row>
    <row r="3" spans="1:11" ht="21.75" thickBot="1" x14ac:dyDescent="0.3">
      <c r="A3" s="21"/>
      <c r="B3" s="66" t="s">
        <v>4</v>
      </c>
      <c r="C3" s="67"/>
      <c r="D3" s="66" t="s">
        <v>67</v>
      </c>
      <c r="E3" s="67"/>
      <c r="F3" s="67"/>
      <c r="G3" s="67"/>
      <c r="H3" s="68"/>
      <c r="I3" s="4">
        <v>44567</v>
      </c>
      <c r="J3" s="5">
        <v>0</v>
      </c>
      <c r="K3" s="1"/>
    </row>
    <row r="4" spans="1:11" x14ac:dyDescent="0.25">
      <c r="A4" s="69"/>
      <c r="B4" s="70"/>
      <c r="C4" s="70"/>
      <c r="D4" s="71"/>
      <c r="E4" s="71"/>
      <c r="F4" s="71"/>
      <c r="G4" s="71"/>
      <c r="H4" s="71"/>
      <c r="I4" s="70"/>
      <c r="J4" s="72"/>
      <c r="K4" s="1"/>
    </row>
    <row r="5" spans="1:11" ht="3" customHeight="1" x14ac:dyDescent="0.25">
      <c r="A5" s="56"/>
      <c r="B5" s="57"/>
      <c r="C5" s="57"/>
      <c r="D5" s="57"/>
      <c r="E5" s="57"/>
      <c r="F5" s="57"/>
      <c r="G5" s="57"/>
      <c r="H5" s="57"/>
      <c r="I5" s="57"/>
      <c r="J5" s="58"/>
      <c r="K5" s="1"/>
    </row>
    <row r="6" spans="1:11" ht="15.75" x14ac:dyDescent="0.25">
      <c r="A6" s="52" t="s">
        <v>5</v>
      </c>
      <c r="B6" s="53"/>
      <c r="C6" s="53"/>
      <c r="D6" s="53"/>
      <c r="E6" s="53"/>
      <c r="F6" s="53"/>
      <c r="G6" s="53"/>
      <c r="H6" s="53"/>
      <c r="I6" s="53"/>
      <c r="J6" s="54"/>
      <c r="K6" s="1"/>
    </row>
    <row r="7" spans="1:11" ht="15.75" x14ac:dyDescent="0.25">
      <c r="A7" s="35" t="s">
        <v>6</v>
      </c>
      <c r="B7" s="36"/>
      <c r="C7" s="36"/>
      <c r="D7" s="36"/>
      <c r="E7" s="36"/>
      <c r="F7" s="36"/>
      <c r="G7" s="36"/>
      <c r="H7" s="36"/>
      <c r="I7" s="36"/>
      <c r="J7" s="37"/>
      <c r="K7" s="1"/>
    </row>
    <row r="8" spans="1:11" ht="15" customHeight="1" x14ac:dyDescent="0.25">
      <c r="A8" s="6" t="s">
        <v>7</v>
      </c>
      <c r="B8" s="73" t="s">
        <v>51</v>
      </c>
      <c r="C8" s="74"/>
      <c r="D8" s="74"/>
      <c r="E8" s="74"/>
      <c r="F8" s="74"/>
      <c r="G8" s="74"/>
      <c r="H8" s="74"/>
      <c r="I8" s="74"/>
      <c r="J8" s="75"/>
      <c r="K8" s="1"/>
    </row>
    <row r="9" spans="1:11" ht="15" customHeight="1" x14ac:dyDescent="0.25">
      <c r="A9" s="22" t="s">
        <v>37</v>
      </c>
      <c r="B9" s="73" t="s">
        <v>52</v>
      </c>
      <c r="C9" s="74"/>
      <c r="D9" s="74"/>
      <c r="E9" s="74"/>
      <c r="F9" s="74"/>
      <c r="G9" s="74"/>
      <c r="H9" s="74"/>
      <c r="I9" s="74"/>
      <c r="J9" s="75"/>
      <c r="K9" s="1"/>
    </row>
    <row r="10" spans="1:11" ht="15" customHeight="1" x14ac:dyDescent="0.25">
      <c r="A10" s="22" t="s">
        <v>38</v>
      </c>
      <c r="B10" s="73" t="s">
        <v>53</v>
      </c>
      <c r="C10" s="74"/>
      <c r="D10" s="74"/>
      <c r="E10" s="74"/>
      <c r="F10" s="74"/>
      <c r="G10" s="74"/>
      <c r="H10" s="74"/>
      <c r="I10" s="74"/>
      <c r="J10" s="75"/>
      <c r="K10" s="1"/>
    </row>
    <row r="11" spans="1:11" ht="35.25" customHeight="1" x14ac:dyDescent="0.25">
      <c r="A11" s="6" t="s">
        <v>8</v>
      </c>
      <c r="B11" s="76" t="s">
        <v>54</v>
      </c>
      <c r="C11" s="76"/>
      <c r="D11" s="76"/>
      <c r="E11" s="76"/>
      <c r="F11" s="76"/>
      <c r="G11" s="76"/>
      <c r="H11" s="76"/>
      <c r="I11" s="76"/>
      <c r="J11" s="77"/>
    </row>
    <row r="12" spans="1:11" ht="32.25" customHeight="1" x14ac:dyDescent="0.25">
      <c r="A12" s="6" t="s">
        <v>9</v>
      </c>
      <c r="B12" s="76" t="s">
        <v>55</v>
      </c>
      <c r="C12" s="76"/>
      <c r="D12" s="76"/>
      <c r="E12" s="76"/>
      <c r="F12" s="76"/>
      <c r="G12" s="76"/>
      <c r="H12" s="76"/>
      <c r="I12" s="76"/>
      <c r="J12" s="77"/>
    </row>
    <row r="13" spans="1:11" ht="15.75" x14ac:dyDescent="0.25">
      <c r="A13" s="52" t="s">
        <v>10</v>
      </c>
      <c r="B13" s="53"/>
      <c r="C13" s="53"/>
      <c r="D13" s="53"/>
      <c r="E13" s="53"/>
      <c r="F13" s="53"/>
      <c r="G13" s="53"/>
      <c r="H13" s="53"/>
      <c r="I13" s="53"/>
      <c r="J13" s="54"/>
    </row>
    <row r="14" spans="1:11" ht="27.75" customHeight="1" x14ac:dyDescent="0.25">
      <c r="A14" s="6" t="s">
        <v>11</v>
      </c>
      <c r="B14" s="23">
        <v>3</v>
      </c>
      <c r="C14" s="55" t="str">
        <f>IFERROR(VLOOKUP(B14,'[1]Validacion datos'!A2:B5,2,FALSE),"")</f>
        <v>DESARROLLO PRODUCTIVO</v>
      </c>
      <c r="D14" s="55"/>
      <c r="E14" s="55"/>
      <c r="F14" s="55"/>
      <c r="G14" s="55"/>
      <c r="H14" s="55"/>
      <c r="I14" s="55"/>
      <c r="J14" s="55"/>
    </row>
    <row r="15" spans="1:11" ht="26.25" customHeight="1" x14ac:dyDescent="0.25">
      <c r="A15" s="6" t="s">
        <v>12</v>
      </c>
      <c r="B15" s="9">
        <v>3.5</v>
      </c>
      <c r="C15" s="55" t="str">
        <f>IFERROR(VLOOKUP(B15,'[1]Validacion datos'!A8:B26,2,FALSE),"")</f>
        <v>Estructura productiva sectorial y territorialmente adecuada, integrada competitivamente a la economía global y que aprovecha las oportunidades del mercado local.</v>
      </c>
      <c r="D15" s="55"/>
      <c r="E15" s="55"/>
      <c r="F15" s="55"/>
      <c r="G15" s="55"/>
      <c r="H15" s="55"/>
      <c r="I15" s="55"/>
      <c r="J15" s="55"/>
    </row>
    <row r="16" spans="1:11" ht="36" customHeight="1" x14ac:dyDescent="0.25">
      <c r="A16" s="6" t="s">
        <v>13</v>
      </c>
      <c r="B16" s="34" t="s">
        <v>56</v>
      </c>
      <c r="C16" s="55" t="str">
        <f>IFERROR(VLOOKUP(B16,'[1]Validacion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55"/>
      <c r="E16" s="55"/>
      <c r="F16" s="55"/>
      <c r="G16" s="55"/>
      <c r="H16" s="55"/>
      <c r="I16" s="55"/>
      <c r="J16" s="55"/>
    </row>
    <row r="17" spans="1:11" ht="15.75" x14ac:dyDescent="0.25">
      <c r="A17" s="52" t="s">
        <v>14</v>
      </c>
      <c r="B17" s="53"/>
      <c r="C17" s="53"/>
      <c r="D17" s="53"/>
      <c r="E17" s="53"/>
      <c r="F17" s="53"/>
      <c r="G17" s="53"/>
      <c r="H17" s="53"/>
      <c r="I17" s="53"/>
      <c r="J17" s="54"/>
    </row>
    <row r="18" spans="1:11" ht="29.25" customHeight="1" x14ac:dyDescent="0.25">
      <c r="A18" s="31" t="s">
        <v>15</v>
      </c>
      <c r="B18" s="38" t="s">
        <v>57</v>
      </c>
      <c r="C18" s="38"/>
      <c r="D18" s="38"/>
      <c r="E18" s="38"/>
      <c r="F18" s="38"/>
      <c r="G18" s="38"/>
      <c r="H18" s="38"/>
      <c r="I18" s="38"/>
      <c r="J18" s="39"/>
    </row>
    <row r="19" spans="1:11" ht="33" customHeight="1" x14ac:dyDescent="0.25">
      <c r="A19" s="10" t="s">
        <v>16</v>
      </c>
      <c r="B19" s="40" t="s">
        <v>58</v>
      </c>
      <c r="C19" s="40"/>
      <c r="D19" s="40"/>
      <c r="E19" s="40"/>
      <c r="F19" s="40"/>
      <c r="G19" s="40"/>
      <c r="H19" s="40"/>
      <c r="I19" s="40"/>
      <c r="J19" s="41"/>
    </row>
    <row r="20" spans="1:11" ht="17.25" customHeight="1" x14ac:dyDescent="0.25">
      <c r="A20" s="32" t="s">
        <v>17</v>
      </c>
      <c r="B20" s="38" t="s">
        <v>59</v>
      </c>
      <c r="C20" s="38"/>
      <c r="D20" s="38"/>
      <c r="E20" s="38"/>
      <c r="F20" s="38"/>
      <c r="G20" s="38"/>
      <c r="H20" s="38"/>
      <c r="I20" s="38"/>
      <c r="J20" s="39"/>
    </row>
    <row r="21" spans="1:11" ht="35.25" customHeight="1" x14ac:dyDescent="0.25">
      <c r="A21" s="10" t="s">
        <v>39</v>
      </c>
      <c r="B21" s="40" t="s">
        <v>60</v>
      </c>
      <c r="C21" s="40"/>
      <c r="D21" s="40"/>
      <c r="E21" s="40"/>
      <c r="F21" s="40"/>
      <c r="G21" s="40"/>
      <c r="H21" s="40"/>
      <c r="I21" s="40"/>
      <c r="J21" s="41"/>
      <c r="K21" s="1"/>
    </row>
    <row r="22" spans="1:11" ht="15.75" x14ac:dyDescent="0.25">
      <c r="A22" s="52" t="s">
        <v>18</v>
      </c>
      <c r="B22" s="53"/>
      <c r="C22" s="53"/>
      <c r="D22" s="53"/>
      <c r="E22" s="53"/>
      <c r="F22" s="53"/>
      <c r="G22" s="53"/>
      <c r="H22" s="53"/>
      <c r="I22" s="53"/>
      <c r="J22" s="54"/>
    </row>
    <row r="23" spans="1:11" ht="15.75" x14ac:dyDescent="0.25">
      <c r="A23" s="35" t="s">
        <v>19</v>
      </c>
      <c r="B23" s="36"/>
      <c r="C23" s="36"/>
      <c r="D23" s="36"/>
      <c r="E23" s="36"/>
      <c r="F23" s="36"/>
      <c r="G23" s="36"/>
      <c r="H23" s="36"/>
      <c r="I23" s="36"/>
      <c r="J23" s="37"/>
      <c r="K23" s="1"/>
    </row>
    <row r="24" spans="1:11" ht="15" customHeight="1" x14ac:dyDescent="0.25">
      <c r="A24" s="78" t="s">
        <v>20</v>
      </c>
      <c r="B24" s="79"/>
      <c r="C24" s="80" t="s">
        <v>21</v>
      </c>
      <c r="D24" s="82"/>
      <c r="E24" s="82"/>
      <c r="F24" s="82" t="s">
        <v>22</v>
      </c>
      <c r="G24" s="82"/>
      <c r="H24" s="79"/>
      <c r="I24" s="80" t="s">
        <v>23</v>
      </c>
      <c r="J24" s="81"/>
    </row>
    <row r="25" spans="1:11" x14ac:dyDescent="0.25">
      <c r="A25" s="42">
        <v>2108317326</v>
      </c>
      <c r="B25" s="43"/>
      <c r="C25" s="44">
        <v>2537204713</v>
      </c>
      <c r="D25" s="45"/>
      <c r="E25" s="46"/>
      <c r="F25" s="44">
        <v>1674846970.1700001</v>
      </c>
      <c r="G25" s="45"/>
      <c r="H25" s="46"/>
      <c r="I25" s="47">
        <f>F25/C25</f>
        <v>0.66011503194381782</v>
      </c>
      <c r="J25" s="48"/>
    </row>
    <row r="26" spans="1:11" ht="15.75" x14ac:dyDescent="0.25">
      <c r="A26" s="35" t="s">
        <v>24</v>
      </c>
      <c r="B26" s="36"/>
      <c r="C26" s="36"/>
      <c r="D26" s="36"/>
      <c r="E26" s="36"/>
      <c r="F26" s="36"/>
      <c r="G26" s="36"/>
      <c r="H26" s="36"/>
      <c r="I26" s="36"/>
      <c r="J26" s="37"/>
      <c r="K26" s="1"/>
    </row>
    <row r="27" spans="1:11" ht="15" customHeight="1" x14ac:dyDescent="0.25">
      <c r="A27" s="7"/>
      <c r="B27"/>
      <c r="C27" s="49" t="s">
        <v>25</v>
      </c>
      <c r="D27" s="50"/>
      <c r="E27" s="49" t="s">
        <v>66</v>
      </c>
      <c r="F27" s="50"/>
      <c r="G27" s="49" t="s">
        <v>40</v>
      </c>
      <c r="H27" s="49"/>
      <c r="I27" s="49" t="s">
        <v>26</v>
      </c>
      <c r="J27" s="51"/>
    </row>
    <row r="28" spans="1:11" ht="38.25" x14ac:dyDescent="0.25">
      <c r="A28" s="11" t="s">
        <v>27</v>
      </c>
      <c r="B28" s="12" t="s">
        <v>28</v>
      </c>
      <c r="C28" s="12" t="s">
        <v>41</v>
      </c>
      <c r="D28" s="12" t="s">
        <v>42</v>
      </c>
      <c r="E28" s="12" t="s">
        <v>45</v>
      </c>
      <c r="F28" s="12" t="s">
        <v>46</v>
      </c>
      <c r="G28" s="12" t="s">
        <v>47</v>
      </c>
      <c r="H28" s="12" t="s">
        <v>48</v>
      </c>
      <c r="I28" s="12" t="s">
        <v>49</v>
      </c>
      <c r="J28" s="13" t="s">
        <v>50</v>
      </c>
    </row>
    <row r="29" spans="1:11" ht="38.25" customHeight="1" x14ac:dyDescent="0.25">
      <c r="A29" s="14" t="s">
        <v>61</v>
      </c>
      <c r="B29" s="15" t="s">
        <v>62</v>
      </c>
      <c r="C29" s="16">
        <v>7654</v>
      </c>
      <c r="D29" s="17">
        <v>54174821</v>
      </c>
      <c r="E29" s="16">
        <v>7654</v>
      </c>
      <c r="F29" s="17">
        <v>54174821</v>
      </c>
      <c r="G29" s="26">
        <v>547</v>
      </c>
      <c r="H29" s="25">
        <v>38892703.210000001</v>
      </c>
      <c r="I29" s="27">
        <f>Tabla1[[#This Row],[Física 
(E)]]/Tabla1[[#This Row],[Física
(C)]]</f>
        <v>7.1465900182910894E-2</v>
      </c>
      <c r="J29" s="27">
        <f>Tabla1[[#This Row],[Financiera 
 (F)]]/Tabla1[[#This Row],[Financiera
(D)]]</f>
        <v>0.71791106074905164</v>
      </c>
    </row>
    <row r="30" spans="1:11" ht="36" x14ac:dyDescent="0.25">
      <c r="A30" s="14" t="s">
        <v>63</v>
      </c>
      <c r="B30" s="15" t="s">
        <v>62</v>
      </c>
      <c r="C30" s="16">
        <v>7000</v>
      </c>
      <c r="D30" s="17">
        <v>46369521</v>
      </c>
      <c r="E30" s="16">
        <v>7000</v>
      </c>
      <c r="F30" s="17">
        <v>46369521</v>
      </c>
      <c r="G30" s="29">
        <v>12161</v>
      </c>
      <c r="H30" s="28">
        <v>15991077.949999999</v>
      </c>
      <c r="I30" s="27">
        <f>Tabla1[[#This Row],[Física 
(E)]]/Tabla1[[#This Row],[Física
(C)]]</f>
        <v>1.7372857142857143</v>
      </c>
      <c r="J30" s="27">
        <f>Tabla1[[#This Row],[Financiera 
 (F)]]/Tabla1[[#This Row],[Financiera
(D)]]</f>
        <v>0.34486183176229057</v>
      </c>
    </row>
    <row r="31" spans="1:11" ht="27.75" customHeight="1" x14ac:dyDescent="0.25">
      <c r="A31" s="52" t="s">
        <v>29</v>
      </c>
      <c r="B31" s="53"/>
      <c r="C31" s="53"/>
      <c r="D31" s="53"/>
      <c r="E31" s="53"/>
      <c r="F31" s="53"/>
      <c r="G31" s="53"/>
      <c r="H31" s="53"/>
      <c r="I31" s="53"/>
      <c r="J31" s="54"/>
    </row>
    <row r="32" spans="1:11" x14ac:dyDescent="0.25">
      <c r="A32" s="85" t="s">
        <v>43</v>
      </c>
      <c r="B32" s="86"/>
      <c r="C32" s="86"/>
      <c r="D32" s="86"/>
      <c r="E32" s="86"/>
      <c r="F32" s="86"/>
      <c r="G32" s="86"/>
      <c r="H32" s="86"/>
      <c r="I32" s="86"/>
      <c r="J32" s="87"/>
      <c r="K32" s="1"/>
    </row>
    <row r="33" spans="1:11" ht="15.75" x14ac:dyDescent="0.25">
      <c r="A33" s="35" t="s">
        <v>30</v>
      </c>
      <c r="B33" s="84"/>
      <c r="C33" s="84"/>
      <c r="D33" s="84"/>
      <c r="E33" s="84"/>
      <c r="F33" s="84"/>
      <c r="G33" s="84"/>
      <c r="H33" s="84"/>
      <c r="I33" s="84"/>
      <c r="J33" s="37"/>
    </row>
    <row r="34" spans="1:11" ht="21" customHeight="1" x14ac:dyDescent="0.25">
      <c r="A34" s="33" t="s">
        <v>31</v>
      </c>
      <c r="B34" s="38" t="s">
        <v>69</v>
      </c>
      <c r="C34" s="38"/>
      <c r="D34" s="38"/>
      <c r="E34" s="38"/>
      <c r="F34" s="38"/>
      <c r="G34" s="38"/>
      <c r="H34" s="38"/>
      <c r="I34" s="38"/>
      <c r="J34" s="39"/>
    </row>
    <row r="35" spans="1:11" ht="32.25" customHeight="1" x14ac:dyDescent="0.25">
      <c r="A35" s="18" t="s">
        <v>32</v>
      </c>
      <c r="B35" s="40" t="s">
        <v>70</v>
      </c>
      <c r="C35" s="40"/>
      <c r="D35" s="40"/>
      <c r="E35" s="40"/>
      <c r="F35" s="40"/>
      <c r="G35" s="40"/>
      <c r="H35" s="40"/>
      <c r="I35" s="40"/>
      <c r="J35" s="41"/>
    </row>
    <row r="36" spans="1:11" ht="33.75" customHeight="1" x14ac:dyDescent="0.25">
      <c r="A36" s="33" t="s">
        <v>33</v>
      </c>
      <c r="B36" s="38" t="s">
        <v>82</v>
      </c>
      <c r="C36" s="38"/>
      <c r="D36" s="38"/>
      <c r="E36" s="38"/>
      <c r="F36" s="38"/>
      <c r="G36" s="38"/>
      <c r="H36" s="38"/>
      <c r="I36" s="38"/>
      <c r="J36" s="39"/>
    </row>
    <row r="37" spans="1:11" ht="77.25" customHeight="1" x14ac:dyDescent="0.25">
      <c r="A37" s="18" t="s">
        <v>34</v>
      </c>
      <c r="B37" s="76" t="s">
        <v>83</v>
      </c>
      <c r="C37" s="76"/>
      <c r="D37" s="76"/>
      <c r="E37" s="76"/>
      <c r="F37" s="76"/>
      <c r="G37" s="76"/>
      <c r="H37" s="76"/>
      <c r="I37" s="76"/>
      <c r="J37" s="77"/>
    </row>
    <row r="38" spans="1:11" ht="15.75" x14ac:dyDescent="0.25">
      <c r="A38" s="94" t="s">
        <v>35</v>
      </c>
      <c r="B38" s="95"/>
      <c r="C38" s="95"/>
      <c r="D38" s="95"/>
      <c r="E38" s="95"/>
      <c r="F38" s="95"/>
      <c r="G38" s="95"/>
      <c r="H38" s="95"/>
      <c r="I38" s="95"/>
      <c r="J38" s="96"/>
      <c r="K38" s="1"/>
    </row>
    <row r="39" spans="1:11" ht="27.75" customHeight="1" x14ac:dyDescent="0.25">
      <c r="A39" s="85" t="s">
        <v>84</v>
      </c>
      <c r="B39" s="86"/>
      <c r="C39" s="86"/>
      <c r="D39" s="86"/>
      <c r="E39" s="86"/>
      <c r="F39" s="86"/>
      <c r="G39" s="86"/>
      <c r="H39" s="86"/>
      <c r="I39" s="86"/>
      <c r="J39" s="87"/>
    </row>
    <row r="40" spans="1:11" ht="15.75" x14ac:dyDescent="0.25">
      <c r="A40" s="35" t="s">
        <v>30</v>
      </c>
      <c r="B40" s="84"/>
      <c r="C40" s="84"/>
      <c r="D40" s="84"/>
      <c r="E40" s="84"/>
      <c r="F40" s="84"/>
      <c r="G40" s="84"/>
      <c r="H40" s="84"/>
      <c r="I40" s="84"/>
      <c r="J40" s="37"/>
    </row>
    <row r="41" spans="1:11" ht="19.5" customHeight="1" x14ac:dyDescent="0.25">
      <c r="A41" s="33" t="s">
        <v>31</v>
      </c>
      <c r="B41" s="88" t="s">
        <v>73</v>
      </c>
      <c r="C41" s="88"/>
      <c r="D41" s="88"/>
      <c r="E41" s="88"/>
      <c r="F41" s="88"/>
      <c r="G41" s="88"/>
      <c r="H41" s="88"/>
      <c r="I41" s="88"/>
      <c r="J41" s="89"/>
    </row>
    <row r="42" spans="1:11" ht="21.75" customHeight="1" x14ac:dyDescent="0.25">
      <c r="A42" s="18" t="s">
        <v>32</v>
      </c>
      <c r="B42" s="76" t="s">
        <v>77</v>
      </c>
      <c r="C42" s="76"/>
      <c r="D42" s="76"/>
      <c r="E42" s="76"/>
      <c r="F42" s="76"/>
      <c r="G42" s="76"/>
      <c r="H42" s="76"/>
      <c r="I42" s="76"/>
      <c r="J42" s="77"/>
    </row>
    <row r="43" spans="1:11" ht="29.25" customHeight="1" x14ac:dyDescent="0.25">
      <c r="A43" s="33" t="s">
        <v>33</v>
      </c>
      <c r="B43" s="88" t="s">
        <v>78</v>
      </c>
      <c r="C43" s="88"/>
      <c r="D43" s="88"/>
      <c r="E43" s="88"/>
      <c r="F43" s="88"/>
      <c r="G43" s="88"/>
      <c r="H43" s="88"/>
      <c r="I43" s="88"/>
      <c r="J43" s="89"/>
    </row>
    <row r="44" spans="1:11" ht="57.75" customHeight="1" x14ac:dyDescent="0.25">
      <c r="A44" s="18" t="s">
        <v>34</v>
      </c>
      <c r="B44" s="76" t="s">
        <v>85</v>
      </c>
      <c r="C44" s="76"/>
      <c r="D44" s="76"/>
      <c r="E44" s="76"/>
      <c r="F44" s="76"/>
      <c r="G44" s="76"/>
      <c r="H44" s="76"/>
      <c r="I44" s="76"/>
      <c r="J44" s="77"/>
    </row>
    <row r="45" spans="1:11" ht="15.75" x14ac:dyDescent="0.25">
      <c r="A45" s="94" t="s">
        <v>35</v>
      </c>
      <c r="B45" s="95"/>
      <c r="C45" s="95"/>
      <c r="D45" s="95"/>
      <c r="E45" s="95"/>
      <c r="F45" s="95"/>
      <c r="G45" s="95"/>
      <c r="H45" s="95"/>
      <c r="I45" s="95"/>
      <c r="J45" s="96"/>
      <c r="K45" s="1"/>
    </row>
    <row r="46" spans="1:11" ht="23.25" customHeight="1" x14ac:dyDescent="0.25">
      <c r="A46" s="85" t="s">
        <v>76</v>
      </c>
      <c r="B46" s="86"/>
      <c r="C46" s="86"/>
      <c r="D46" s="86"/>
      <c r="E46" s="86"/>
      <c r="F46" s="86"/>
      <c r="G46" s="86"/>
      <c r="H46" s="86"/>
      <c r="I46" s="86"/>
      <c r="J46" s="87"/>
    </row>
    <row r="47" spans="1:11" ht="29.25" customHeight="1" x14ac:dyDescent="0.25">
      <c r="A47" s="52" t="s">
        <v>14</v>
      </c>
      <c r="B47" s="53"/>
      <c r="C47" s="53"/>
      <c r="D47" s="53"/>
      <c r="E47" s="53"/>
      <c r="F47" s="53"/>
      <c r="G47" s="53"/>
      <c r="H47" s="53"/>
      <c r="I47" s="53"/>
      <c r="J47" s="54"/>
    </row>
    <row r="48" spans="1:11" ht="23.25" customHeight="1" x14ac:dyDescent="0.25">
      <c r="A48" s="31" t="s">
        <v>15</v>
      </c>
      <c r="B48" s="38" t="s">
        <v>65</v>
      </c>
      <c r="C48" s="38"/>
      <c r="D48" s="38"/>
      <c r="E48" s="38"/>
      <c r="F48" s="38"/>
      <c r="G48" s="38"/>
      <c r="H48" s="38"/>
      <c r="I48" s="38"/>
      <c r="J48" s="39"/>
    </row>
    <row r="49" spans="1:11" ht="32.25" customHeight="1" x14ac:dyDescent="0.25">
      <c r="A49" s="10" t="s">
        <v>16</v>
      </c>
      <c r="B49" s="40" t="s">
        <v>80</v>
      </c>
      <c r="C49" s="40"/>
      <c r="D49" s="40"/>
      <c r="E49" s="40"/>
      <c r="F49" s="40"/>
      <c r="G49" s="40"/>
      <c r="H49" s="40"/>
      <c r="I49" s="40"/>
      <c r="J49" s="41"/>
    </row>
    <row r="50" spans="1:11" ht="15.75" customHeight="1" x14ac:dyDescent="0.25">
      <c r="A50" s="32" t="s">
        <v>17</v>
      </c>
      <c r="B50" s="38" t="s">
        <v>59</v>
      </c>
      <c r="C50" s="38"/>
      <c r="D50" s="38"/>
      <c r="E50" s="38"/>
      <c r="F50" s="38"/>
      <c r="G50" s="38"/>
      <c r="H50" s="38"/>
      <c r="I50" s="38"/>
      <c r="J50" s="39"/>
      <c r="K50" s="1"/>
    </row>
    <row r="51" spans="1:11" ht="47.25" customHeight="1" x14ac:dyDescent="0.25">
      <c r="A51" s="10" t="s">
        <v>39</v>
      </c>
      <c r="B51" s="40" t="s">
        <v>79</v>
      </c>
      <c r="C51" s="40"/>
      <c r="D51" s="40"/>
      <c r="E51" s="40"/>
      <c r="F51" s="40"/>
      <c r="G51" s="40"/>
      <c r="H51" s="40"/>
      <c r="I51" s="40"/>
      <c r="J51" s="41"/>
    </row>
    <row r="52" spans="1:11" ht="15.75" x14ac:dyDescent="0.25">
      <c r="A52" s="52" t="s">
        <v>18</v>
      </c>
      <c r="B52" s="53"/>
      <c r="C52" s="53"/>
      <c r="D52" s="53"/>
      <c r="E52" s="53"/>
      <c r="F52" s="53"/>
      <c r="G52" s="53"/>
      <c r="H52" s="53"/>
      <c r="I52" s="53"/>
      <c r="J52" s="54"/>
      <c r="K52" s="1"/>
    </row>
    <row r="53" spans="1:11" ht="15" customHeight="1" x14ac:dyDescent="0.25">
      <c r="A53" s="35" t="s">
        <v>19</v>
      </c>
      <c r="B53" s="36"/>
      <c r="C53" s="36"/>
      <c r="D53" s="36"/>
      <c r="E53" s="36"/>
      <c r="F53" s="36"/>
      <c r="G53" s="36"/>
      <c r="H53" s="36"/>
      <c r="I53" s="36"/>
      <c r="J53" s="37"/>
    </row>
    <row r="54" spans="1:11" x14ac:dyDescent="0.25">
      <c r="A54" s="78" t="s">
        <v>20</v>
      </c>
      <c r="B54" s="79"/>
      <c r="C54" s="80" t="s">
        <v>21</v>
      </c>
      <c r="D54" s="82"/>
      <c r="E54" s="82"/>
      <c r="F54" s="82" t="s">
        <v>22</v>
      </c>
      <c r="G54" s="82"/>
      <c r="H54" s="79"/>
      <c r="I54" s="80" t="s">
        <v>23</v>
      </c>
      <c r="J54" s="81"/>
    </row>
    <row r="55" spans="1:11" x14ac:dyDescent="0.25">
      <c r="A55" s="42">
        <v>2108317326</v>
      </c>
      <c r="B55" s="43"/>
      <c r="C55" s="44">
        <v>2537204713</v>
      </c>
      <c r="D55" s="45"/>
      <c r="E55" s="46"/>
      <c r="F55" s="44">
        <v>1674846970.1700001</v>
      </c>
      <c r="G55" s="45"/>
      <c r="H55" s="46"/>
      <c r="I55" s="47">
        <f>F55/C55</f>
        <v>0.66011503194381782</v>
      </c>
      <c r="J55" s="48"/>
      <c r="K55" s="1"/>
    </row>
    <row r="56" spans="1:11" ht="15" customHeight="1" x14ac:dyDescent="0.25">
      <c r="A56" s="35" t="s">
        <v>24</v>
      </c>
      <c r="B56" s="36"/>
      <c r="C56" s="36"/>
      <c r="D56" s="36"/>
      <c r="E56" s="36"/>
      <c r="F56" s="36"/>
      <c r="G56" s="36"/>
      <c r="H56" s="36"/>
      <c r="I56" s="36"/>
      <c r="J56" s="37"/>
    </row>
    <row r="57" spans="1:11" x14ac:dyDescent="0.25">
      <c r="A57" s="7"/>
      <c r="B57"/>
      <c r="C57" s="49" t="s">
        <v>25</v>
      </c>
      <c r="D57" s="50"/>
      <c r="E57" s="49" t="s">
        <v>66</v>
      </c>
      <c r="F57" s="50"/>
      <c r="G57" s="49" t="s">
        <v>40</v>
      </c>
      <c r="H57" s="49"/>
      <c r="I57" s="49" t="s">
        <v>26</v>
      </c>
      <c r="J57" s="51"/>
    </row>
    <row r="58" spans="1:11" ht="38.25" x14ac:dyDescent="0.25">
      <c r="A58" s="11" t="s">
        <v>27</v>
      </c>
      <c r="B58" s="12" t="s">
        <v>28</v>
      </c>
      <c r="C58" s="12" t="s">
        <v>41</v>
      </c>
      <c r="D58" s="12" t="s">
        <v>42</v>
      </c>
      <c r="E58" s="12" t="s">
        <v>45</v>
      </c>
      <c r="F58" s="12" t="s">
        <v>46</v>
      </c>
      <c r="G58" s="12" t="s">
        <v>47</v>
      </c>
      <c r="H58" s="12" t="s">
        <v>48</v>
      </c>
      <c r="I58" s="12" t="s">
        <v>49</v>
      </c>
      <c r="J58" s="13" t="s">
        <v>50</v>
      </c>
    </row>
    <row r="59" spans="1:11" ht="48" x14ac:dyDescent="0.25">
      <c r="A59" s="14" t="s">
        <v>64</v>
      </c>
      <c r="B59" s="15" t="s">
        <v>81</v>
      </c>
      <c r="C59" s="16">
        <v>254976</v>
      </c>
      <c r="D59" s="17">
        <v>1379224058</v>
      </c>
      <c r="E59" s="16">
        <v>254976</v>
      </c>
      <c r="F59" s="17">
        <v>1379224056</v>
      </c>
      <c r="G59" s="26">
        <v>454307</v>
      </c>
      <c r="H59" s="25">
        <v>1016292725.1799999</v>
      </c>
      <c r="I59" s="27">
        <f>Tabla13[[#This Row],[Física 
(E)]]/Tabla13[[#This Row],[Física
(C)]]</f>
        <v>1.7817637738453815</v>
      </c>
      <c r="J59" s="27">
        <f>Tabla13[[#This Row],[Financiera 
 (F)]]/Tabla13[[#This Row],[Financiera
(D)]]</f>
        <v>0.73685832317008249</v>
      </c>
      <c r="K59" s="1"/>
    </row>
    <row r="60" spans="1:11" ht="15.75" x14ac:dyDescent="0.25">
      <c r="A60" s="52" t="s">
        <v>29</v>
      </c>
      <c r="B60" s="53"/>
      <c r="C60" s="53"/>
      <c r="D60" s="53"/>
      <c r="E60" s="53"/>
      <c r="F60" s="53"/>
      <c r="G60" s="53"/>
      <c r="H60" s="53"/>
      <c r="I60" s="53"/>
      <c r="J60" s="54"/>
    </row>
    <row r="61" spans="1:11" ht="15.75" x14ac:dyDescent="0.25">
      <c r="A61" s="35" t="s">
        <v>30</v>
      </c>
      <c r="B61" s="36"/>
      <c r="C61" s="36"/>
      <c r="D61" s="36"/>
      <c r="E61" s="36"/>
      <c r="F61" s="36"/>
      <c r="G61" s="36"/>
      <c r="H61" s="36"/>
      <c r="I61" s="36"/>
      <c r="J61" s="37"/>
    </row>
    <row r="62" spans="1:11" ht="21" customHeight="1" x14ac:dyDescent="0.25">
      <c r="A62" s="33" t="s">
        <v>31</v>
      </c>
      <c r="B62" s="38" t="s">
        <v>68</v>
      </c>
      <c r="C62" s="38"/>
      <c r="D62" s="38"/>
      <c r="E62" s="38"/>
      <c r="F62" s="38"/>
      <c r="G62" s="38"/>
      <c r="H62" s="38"/>
      <c r="I62" s="38"/>
      <c r="J62" s="39"/>
    </row>
    <row r="63" spans="1:11" ht="33" customHeight="1" x14ac:dyDescent="0.25">
      <c r="A63" s="18" t="s">
        <v>32</v>
      </c>
      <c r="B63" s="40" t="s">
        <v>71</v>
      </c>
      <c r="C63" s="40"/>
      <c r="D63" s="40"/>
      <c r="E63" s="40"/>
      <c r="F63" s="40"/>
      <c r="G63" s="40"/>
      <c r="H63" s="40"/>
      <c r="I63" s="40"/>
      <c r="J63" s="41"/>
    </row>
    <row r="64" spans="1:11" ht="48.75" customHeight="1" x14ac:dyDescent="0.25">
      <c r="A64" s="33" t="s">
        <v>33</v>
      </c>
      <c r="B64" s="38" t="s">
        <v>72</v>
      </c>
      <c r="C64" s="38"/>
      <c r="D64" s="38"/>
      <c r="E64" s="38"/>
      <c r="F64" s="38"/>
      <c r="G64" s="38"/>
      <c r="H64" s="38"/>
      <c r="I64" s="38"/>
      <c r="J64" s="39"/>
      <c r="K64" s="1"/>
    </row>
    <row r="65" spans="1:10" ht="61.5" customHeight="1" x14ac:dyDescent="0.25">
      <c r="A65" s="18" t="s">
        <v>34</v>
      </c>
      <c r="B65" s="40" t="s">
        <v>87</v>
      </c>
      <c r="C65" s="40"/>
      <c r="D65" s="40"/>
      <c r="E65" s="40"/>
      <c r="F65" s="40"/>
      <c r="G65" s="40"/>
      <c r="H65" s="40"/>
      <c r="I65" s="40"/>
      <c r="J65" s="41"/>
    </row>
    <row r="66" spans="1:10" ht="27.75" customHeight="1" x14ac:dyDescent="0.25">
      <c r="A66" s="94" t="s">
        <v>35</v>
      </c>
      <c r="B66" s="95"/>
      <c r="C66" s="95"/>
      <c r="D66" s="95"/>
      <c r="E66" s="95"/>
      <c r="F66" s="95"/>
      <c r="G66" s="95"/>
      <c r="H66" s="95"/>
      <c r="I66" s="95"/>
      <c r="J66" s="96"/>
    </row>
    <row r="67" spans="1:10" ht="30.75" customHeight="1" x14ac:dyDescent="0.25">
      <c r="A67" s="85" t="s">
        <v>86</v>
      </c>
      <c r="B67" s="86"/>
      <c r="C67" s="86"/>
      <c r="D67" s="86"/>
      <c r="E67" s="86"/>
      <c r="F67" s="86"/>
      <c r="G67" s="86"/>
      <c r="H67" s="86"/>
      <c r="I67" s="86"/>
      <c r="J67" s="87"/>
    </row>
    <row r="68" spans="1:10" ht="54" customHeight="1" thickBot="1" x14ac:dyDescent="0.3">
      <c r="A68" s="24"/>
      <c r="B68" s="30"/>
      <c r="C68" s="30"/>
      <c r="D68" s="30"/>
      <c r="E68" s="24"/>
      <c r="F68" s="24"/>
      <c r="G68" s="24"/>
      <c r="H68" s="24"/>
      <c r="I68" s="24"/>
      <c r="J68" s="24"/>
    </row>
    <row r="69" spans="1:10" ht="12.75" customHeight="1" x14ac:dyDescent="0.25">
      <c r="A69" s="24"/>
      <c r="B69" s="92" t="s">
        <v>74</v>
      </c>
      <c r="C69" s="93"/>
      <c r="D69" s="93"/>
      <c r="E69" s="24"/>
      <c r="F69" s="24"/>
      <c r="G69" s="24"/>
      <c r="H69" s="24"/>
      <c r="I69" s="24"/>
      <c r="J69" s="24"/>
    </row>
    <row r="70" spans="1:10" ht="30.75" customHeight="1" x14ac:dyDescent="0.25">
      <c r="A70" s="24"/>
      <c r="B70" s="90" t="s">
        <v>75</v>
      </c>
      <c r="C70" s="91"/>
      <c r="D70" s="91"/>
      <c r="E70" s="24"/>
      <c r="F70" s="24"/>
      <c r="G70" s="24"/>
      <c r="H70" s="24"/>
      <c r="I70" s="24"/>
      <c r="J70" s="24"/>
    </row>
    <row r="71" spans="1:10" ht="15.75" customHeight="1" x14ac:dyDescent="0.25">
      <c r="A71" s="24"/>
      <c r="B71" s="24"/>
      <c r="C71" s="24"/>
      <c r="D71" s="24"/>
      <c r="E71" s="24"/>
      <c r="F71" s="24"/>
      <c r="G71" s="24"/>
      <c r="H71" s="24"/>
      <c r="I71" s="24"/>
      <c r="J71" s="24"/>
    </row>
    <row r="72" spans="1:10" x14ac:dyDescent="0.25">
      <c r="A72" s="83" t="s">
        <v>44</v>
      </c>
      <c r="B72" s="83"/>
      <c r="C72" s="83"/>
      <c r="D72" s="83"/>
      <c r="E72" s="83"/>
      <c r="F72" s="83"/>
      <c r="G72" s="83"/>
      <c r="H72" s="83"/>
      <c r="I72" s="83"/>
      <c r="J72" s="83"/>
    </row>
  </sheetData>
  <mergeCells count="85">
    <mergeCell ref="B70:D70"/>
    <mergeCell ref="B69:D69"/>
    <mergeCell ref="A38:J38"/>
    <mergeCell ref="A39:J39"/>
    <mergeCell ref="A45:J45"/>
    <mergeCell ref="A46:J46"/>
    <mergeCell ref="A40:J40"/>
    <mergeCell ref="B43:J43"/>
    <mergeCell ref="B44:J44"/>
    <mergeCell ref="A66:J66"/>
    <mergeCell ref="A67:J67"/>
    <mergeCell ref="A52:J52"/>
    <mergeCell ref="A53:J53"/>
    <mergeCell ref="A54:B54"/>
    <mergeCell ref="C54:E54"/>
    <mergeCell ref="F54:H54"/>
    <mergeCell ref="A72:J72"/>
    <mergeCell ref="B9:J9"/>
    <mergeCell ref="B10:J10"/>
    <mergeCell ref="B21:J21"/>
    <mergeCell ref="A31:J31"/>
    <mergeCell ref="A33:J33"/>
    <mergeCell ref="B34:J34"/>
    <mergeCell ref="B35:J35"/>
    <mergeCell ref="B36:J36"/>
    <mergeCell ref="B37:J37"/>
    <mergeCell ref="A25:B25"/>
    <mergeCell ref="I25:J25"/>
    <mergeCell ref="A26:J26"/>
    <mergeCell ref="A32:J32"/>
    <mergeCell ref="B41:J41"/>
    <mergeCell ref="B42:J42"/>
    <mergeCell ref="C27:D27"/>
    <mergeCell ref="G27:H27"/>
    <mergeCell ref="I27:J27"/>
    <mergeCell ref="E27:F27"/>
    <mergeCell ref="C25:E25"/>
    <mergeCell ref="F25:H25"/>
    <mergeCell ref="I54:J54"/>
    <mergeCell ref="A47:J47"/>
    <mergeCell ref="B48:J48"/>
    <mergeCell ref="B49:J49"/>
    <mergeCell ref="B50:J50"/>
    <mergeCell ref="B51:J51"/>
    <mergeCell ref="C16:J16"/>
    <mergeCell ref="A17:J17"/>
    <mergeCell ref="B18:J18"/>
    <mergeCell ref="B19:J19"/>
    <mergeCell ref="B20:J20"/>
    <mergeCell ref="A22:J22"/>
    <mergeCell ref="A23:J23"/>
    <mergeCell ref="A24:B24"/>
    <mergeCell ref="I24:J24"/>
    <mergeCell ref="C24:E24"/>
    <mergeCell ref="F24:H2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57:D57"/>
    <mergeCell ref="E57:F57"/>
    <mergeCell ref="G57:H57"/>
    <mergeCell ref="I57:J57"/>
    <mergeCell ref="A60:J60"/>
    <mergeCell ref="A55:B55"/>
    <mergeCell ref="C55:E55"/>
    <mergeCell ref="F55:H55"/>
    <mergeCell ref="I55:J55"/>
    <mergeCell ref="A56:J56"/>
    <mergeCell ref="A61:J61"/>
    <mergeCell ref="B62:J62"/>
    <mergeCell ref="B63:J63"/>
    <mergeCell ref="B64:J64"/>
    <mergeCell ref="B65:J65"/>
  </mergeCells>
  <phoneticPr fontId="21" type="noConversion"/>
  <dataValidations count="16">
    <dataValidation allowBlank="1" showInputMessage="1" showErrorMessage="1" prompt="Monto presupuestado para el producto" sqref="D58:D59 F58:F59 F28:F30 D28:D30"/>
    <dataValidation allowBlank="1" showInputMessage="1" showErrorMessage="1" prompt="Meta anual del indicador" sqref="E58:E59 C58:C59 E28:E30 C28:C30"/>
    <dataValidation allowBlank="1" showInputMessage="1" showErrorMessage="1" prompt="¿En qué consiste el programa?" sqref="B19:J19 B49:J49"/>
    <dataValidation allowBlank="1" showInputMessage="1" showErrorMessage="1" prompt="Presupuesto del programa" sqref="A25:C25 F55 A55:C55 F25"/>
    <dataValidation allowBlank="1" showInputMessage="1" showErrorMessage="1" prompt="Oportunidades de mejora identificadas" sqref="A32:J32 A67:B71 E67:J71 C67:D69 C71:D71 A46:J46 A39:J39"/>
    <dataValidation allowBlank="1" showInputMessage="1" showErrorMessage="1" prompt="De existir desvío, explicar razones." sqref="B37:J37 B44:J44 B65:J65"/>
    <dataValidation allowBlank="1" showInputMessage="1" showErrorMessage="1" prompt="1. Describir lo plasmado en el presupuesto_x000a_2. Describir lo alcanzado en términos financieros y de producción " sqref="B43:J43 B36:J36 B64:J64"/>
    <dataValidation allowBlank="1" showInputMessage="1" showErrorMessage="1" prompt="¿En qué consiste el producto? su objetivo" sqref="B42:J42 B35:J35 B63:J63"/>
    <dataValidation allowBlank="1" showInputMessage="1" showErrorMessage="1" prompt="Nombre del producto" sqref="B41:J41 B34:J34 B62:J62"/>
    <dataValidation allowBlank="1" showInputMessage="1" showErrorMessage="1" prompt="¿A quién va dirigido el programa?, ¿qué característica tiene esta población que requiere ser beneficiada?" sqref="B20:J20 B50:J50"/>
    <dataValidation allowBlank="1" showInputMessage="1" prompt="Nombre del capítulo" sqref="B8:J10"/>
    <dataValidation allowBlank="1" sqref="A8"/>
    <dataValidation allowBlank="1" showInputMessage="1" showErrorMessage="1" prompt="Monto ejecutado en el trimestre" sqref="H58:H59 H28:H30"/>
    <dataValidation allowBlank="1" showInputMessage="1" showErrorMessage="1" prompt="Meta alcanzada en el trimestre" sqref="G58:G59 G28:G30"/>
    <dataValidation allowBlank="1" showInputMessage="1" showErrorMessage="1" prompt="Nombre del indicador" sqref="B58:B59 B28:B30"/>
    <dataValidation allowBlank="1" showInputMessage="1" showErrorMessage="1" prompt="Nombre de cada producto" sqref="A58:A59 A28:A30"/>
  </dataValidations>
  <pageMargins left="1.1023622047244095" right="0.70866141732283472" top="0.55118110236220474" bottom="0.55118110236220474" header="0.31496062992125984" footer="0.31496062992125984"/>
  <pageSetup scale="80" orientation="landscape" r:id="rId1"/>
  <rowBreaks count="1" manualBreakCount="1">
    <brk id="51" max="16383"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Ismelia Mateo</cp:lastModifiedBy>
  <cp:lastPrinted>2022-01-11T17:13:27Z</cp:lastPrinted>
  <dcterms:created xsi:type="dcterms:W3CDTF">2021-03-22T15:50:10Z</dcterms:created>
  <dcterms:modified xsi:type="dcterms:W3CDTF">2022-01-11T17:39:38Z</dcterms:modified>
</cp:coreProperties>
</file>