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.mateo\Downloads\"/>
    </mc:Choice>
  </mc:AlternateContent>
  <bookViews>
    <workbookView xWindow="0" yWindow="0" windowWidth="20490" windowHeight="7650" activeTab="5"/>
  </bookViews>
  <sheets>
    <sheet name="julio" sheetId="3" r:id="rId1"/>
    <sheet name="agosto" sheetId="1" r:id="rId2"/>
    <sheet name="septiembre" sheetId="2" r:id="rId3"/>
    <sheet name="OCTUBRE" sheetId="4" r:id="rId4"/>
    <sheet name="NOVIEMBRE" sheetId="5" r:id="rId5"/>
    <sheet name="DICIEMBRE" sheetId="6" r:id="rId6"/>
  </sheets>
  <definedNames>
    <definedName name="_xlnm.Print_Area" localSheetId="1">agosto!$A$1:$P$88</definedName>
    <definedName name="_xlnm.Print_Area" localSheetId="5">DICIEMBRE!$A$1:$P$93</definedName>
    <definedName name="_xlnm.Print_Area" localSheetId="0">julio!$A$1:$P$88</definedName>
    <definedName name="_xlnm.Print_Area" localSheetId="3">OCTUBRE!$A$1:$P$90</definedName>
    <definedName name="_xlnm.Print_Area" localSheetId="2">septiembre!$A$1:$P$88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6" l="1"/>
  <c r="O8" i="6"/>
  <c r="P80" i="6"/>
  <c r="P79" i="6"/>
  <c r="P78" i="6"/>
  <c r="P77" i="6"/>
  <c r="K76" i="6"/>
  <c r="J76" i="6"/>
  <c r="I76" i="6"/>
  <c r="H76" i="6"/>
  <c r="G76" i="6"/>
  <c r="F76" i="6"/>
  <c r="E76" i="6"/>
  <c r="D76" i="6"/>
  <c r="C76" i="6"/>
  <c r="B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P59" i="6"/>
  <c r="P58" i="6"/>
  <c r="P57" i="6"/>
  <c r="P56" i="6"/>
  <c r="P55" i="6"/>
  <c r="P54" i="6"/>
  <c r="P53" i="6"/>
  <c r="P52" i="6"/>
  <c r="P51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P23" i="6"/>
  <c r="P22" i="6"/>
  <c r="P21" i="6"/>
  <c r="P20" i="6"/>
  <c r="P19" i="6"/>
  <c r="P18" i="6"/>
  <c r="P17" i="6"/>
  <c r="P16" i="6"/>
  <c r="P15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P13" i="6"/>
  <c r="P12" i="6"/>
  <c r="P11" i="6"/>
  <c r="P10" i="6"/>
  <c r="P9" i="6"/>
  <c r="N8" i="6"/>
  <c r="M8" i="6"/>
  <c r="L8" i="6"/>
  <c r="K8" i="6"/>
  <c r="J8" i="6"/>
  <c r="I8" i="6"/>
  <c r="H8" i="6"/>
  <c r="G8" i="6"/>
  <c r="F8" i="6"/>
  <c r="E8" i="6"/>
  <c r="D8" i="6"/>
  <c r="C8" i="6"/>
  <c r="B8" i="6"/>
  <c r="B7" i="6" l="1"/>
  <c r="B81" i="6" s="1"/>
  <c r="N7" i="6"/>
  <c r="N81" i="6" s="1"/>
  <c r="E7" i="6"/>
  <c r="E81" i="6" s="1"/>
  <c r="I7" i="6"/>
  <c r="I81" i="6" s="1"/>
  <c r="M7" i="6"/>
  <c r="M81" i="6" s="1"/>
  <c r="F7" i="6"/>
  <c r="F81" i="6" s="1"/>
  <c r="J7" i="6"/>
  <c r="J81" i="6" s="1"/>
  <c r="C7" i="6"/>
  <c r="C81" i="6" s="1"/>
  <c r="G7" i="6"/>
  <c r="G81" i="6" s="1"/>
  <c r="K7" i="6"/>
  <c r="K81" i="6" s="1"/>
  <c r="P76" i="6"/>
  <c r="D7" i="6"/>
  <c r="D81" i="6" s="1"/>
  <c r="H7" i="6"/>
  <c r="H81" i="6" s="1"/>
  <c r="L7" i="6"/>
  <c r="L81" i="6" s="1"/>
  <c r="P8" i="6"/>
  <c r="P60" i="6"/>
  <c r="P50" i="6"/>
  <c r="P24" i="6"/>
  <c r="O7" i="6"/>
  <c r="O81" i="6" s="1"/>
  <c r="P14" i="6"/>
  <c r="N24" i="5"/>
  <c r="N8" i="5"/>
  <c r="P80" i="5"/>
  <c r="P79" i="5"/>
  <c r="P78" i="5"/>
  <c r="P77" i="5"/>
  <c r="K76" i="5"/>
  <c r="J76" i="5"/>
  <c r="I76" i="5"/>
  <c r="H76" i="5"/>
  <c r="G76" i="5"/>
  <c r="F76" i="5"/>
  <c r="E76" i="5"/>
  <c r="D76" i="5"/>
  <c r="P76" i="5" s="1"/>
  <c r="C76" i="5"/>
  <c r="B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P59" i="5"/>
  <c r="P58" i="5"/>
  <c r="P57" i="5"/>
  <c r="P56" i="5"/>
  <c r="P55" i="5"/>
  <c r="P54" i="5"/>
  <c r="P53" i="5"/>
  <c r="P52" i="5"/>
  <c r="P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O24" i="5"/>
  <c r="M24" i="5"/>
  <c r="L24" i="5"/>
  <c r="K24" i="5"/>
  <c r="J24" i="5"/>
  <c r="I24" i="5"/>
  <c r="H24" i="5"/>
  <c r="G24" i="5"/>
  <c r="F24" i="5"/>
  <c r="E24" i="5"/>
  <c r="D24" i="5"/>
  <c r="C24" i="5"/>
  <c r="B24" i="5"/>
  <c r="P23" i="5"/>
  <c r="P22" i="5"/>
  <c r="P21" i="5"/>
  <c r="P20" i="5"/>
  <c r="P19" i="5"/>
  <c r="P18" i="5"/>
  <c r="P17" i="5"/>
  <c r="P16" i="5"/>
  <c r="P15" i="5"/>
  <c r="O14" i="5"/>
  <c r="N14" i="5"/>
  <c r="M14" i="5"/>
  <c r="L14" i="5"/>
  <c r="K14" i="5"/>
  <c r="J14" i="5"/>
  <c r="J7" i="5" s="1"/>
  <c r="J81" i="5" s="1"/>
  <c r="I14" i="5"/>
  <c r="H14" i="5"/>
  <c r="G14" i="5"/>
  <c r="F14" i="5"/>
  <c r="E14" i="5"/>
  <c r="D14" i="5"/>
  <c r="D7" i="5" s="1"/>
  <c r="D81" i="5" s="1"/>
  <c r="C14" i="5"/>
  <c r="B14" i="5"/>
  <c r="P13" i="5"/>
  <c r="P12" i="5"/>
  <c r="P11" i="5"/>
  <c r="P10" i="5"/>
  <c r="P9" i="5"/>
  <c r="O8" i="5"/>
  <c r="N7" i="5"/>
  <c r="N81" i="5" s="1"/>
  <c r="M8" i="5"/>
  <c r="L8" i="5"/>
  <c r="L7" i="5" s="1"/>
  <c r="L81" i="5" s="1"/>
  <c r="K8" i="5"/>
  <c r="J8" i="5"/>
  <c r="I8" i="5"/>
  <c r="H8" i="5"/>
  <c r="H7" i="5" s="1"/>
  <c r="H81" i="5" s="1"/>
  <c r="G8" i="5"/>
  <c r="F8" i="5"/>
  <c r="F7" i="5" s="1"/>
  <c r="F81" i="5" s="1"/>
  <c r="E8" i="5"/>
  <c r="D8" i="5"/>
  <c r="P8" i="5" s="1"/>
  <c r="C8" i="5"/>
  <c r="B8" i="5"/>
  <c r="B7" i="5" s="1"/>
  <c r="B81" i="5" s="1"/>
  <c r="O7" i="5"/>
  <c r="O81" i="5" s="1"/>
  <c r="M7" i="5"/>
  <c r="M81" i="5" s="1"/>
  <c r="K7" i="5"/>
  <c r="K81" i="5" s="1"/>
  <c r="I7" i="5"/>
  <c r="I81" i="5" s="1"/>
  <c r="G7" i="5"/>
  <c r="G81" i="5" s="1"/>
  <c r="E7" i="5"/>
  <c r="E81" i="5" s="1"/>
  <c r="C7" i="5"/>
  <c r="C81" i="5" s="1"/>
  <c r="P80" i="4"/>
  <c r="P79" i="4"/>
  <c r="P78" i="4"/>
  <c r="P77" i="4"/>
  <c r="K76" i="4"/>
  <c r="J76" i="4"/>
  <c r="I76" i="4"/>
  <c r="H76" i="4"/>
  <c r="G76" i="4"/>
  <c r="F76" i="4"/>
  <c r="E76" i="4"/>
  <c r="D76" i="4"/>
  <c r="C76" i="4"/>
  <c r="B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P59" i="4"/>
  <c r="P58" i="4"/>
  <c r="P57" i="4"/>
  <c r="P56" i="4"/>
  <c r="P55" i="4"/>
  <c r="P54" i="4"/>
  <c r="P53" i="4"/>
  <c r="P52" i="4"/>
  <c r="P51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P23" i="4"/>
  <c r="P22" i="4"/>
  <c r="P21" i="4"/>
  <c r="P20" i="4"/>
  <c r="P19" i="4"/>
  <c r="P18" i="4"/>
  <c r="P17" i="4"/>
  <c r="P16" i="4"/>
  <c r="P15" i="4"/>
  <c r="O14" i="4"/>
  <c r="N14" i="4"/>
  <c r="M14" i="4"/>
  <c r="L14" i="4"/>
  <c r="L7" i="4" s="1"/>
  <c r="L81" i="4" s="1"/>
  <c r="K14" i="4"/>
  <c r="J14" i="4"/>
  <c r="I14" i="4"/>
  <c r="H14" i="4"/>
  <c r="G14" i="4"/>
  <c r="F14" i="4"/>
  <c r="F7" i="4" s="1"/>
  <c r="F81" i="4" s="1"/>
  <c r="E14" i="4"/>
  <c r="D14" i="4"/>
  <c r="C14" i="4"/>
  <c r="B14" i="4"/>
  <c r="P13" i="4"/>
  <c r="P12" i="4"/>
  <c r="P11" i="4"/>
  <c r="P10" i="4"/>
  <c r="P9" i="4"/>
  <c r="O8" i="4"/>
  <c r="N8" i="4"/>
  <c r="N7" i="4" s="1"/>
  <c r="N81" i="4" s="1"/>
  <c r="M8" i="4"/>
  <c r="L8" i="4"/>
  <c r="K8" i="4"/>
  <c r="J8" i="4"/>
  <c r="I8" i="4"/>
  <c r="H8" i="4"/>
  <c r="H7" i="4" s="1"/>
  <c r="H81" i="4" s="1"/>
  <c r="G8" i="4"/>
  <c r="F8" i="4"/>
  <c r="E8" i="4"/>
  <c r="E7" i="4" s="1"/>
  <c r="E81" i="4" s="1"/>
  <c r="D8" i="4"/>
  <c r="C8" i="4"/>
  <c r="B8" i="4"/>
  <c r="B7" i="4" s="1"/>
  <c r="B81" i="4" s="1"/>
  <c r="K7" i="4"/>
  <c r="K81" i="4" s="1"/>
  <c r="L60" i="2"/>
  <c r="L7" i="2" s="1"/>
  <c r="L81" i="2" s="1"/>
  <c r="L50" i="2"/>
  <c r="L24" i="2"/>
  <c r="L14" i="2"/>
  <c r="L8" i="2"/>
  <c r="P7" i="6" l="1"/>
  <c r="P81" i="6" s="1"/>
  <c r="P60" i="5"/>
  <c r="P50" i="5"/>
  <c r="P24" i="5"/>
  <c r="P14" i="5"/>
  <c r="P76" i="4"/>
  <c r="P60" i="4"/>
  <c r="P50" i="4"/>
  <c r="C7" i="4"/>
  <c r="C81" i="4" s="1"/>
  <c r="I7" i="4"/>
  <c r="I81" i="4" s="1"/>
  <c r="O7" i="4"/>
  <c r="O81" i="4" s="1"/>
  <c r="G7" i="4"/>
  <c r="G81" i="4" s="1"/>
  <c r="D7" i="4"/>
  <c r="D81" i="4" s="1"/>
  <c r="J7" i="4"/>
  <c r="J81" i="4" s="1"/>
  <c r="P24" i="4"/>
  <c r="P14" i="4"/>
  <c r="M7" i="4"/>
  <c r="M81" i="4" s="1"/>
  <c r="P8" i="4"/>
  <c r="P80" i="3"/>
  <c r="P79" i="3"/>
  <c r="P78" i="3"/>
  <c r="P77" i="3"/>
  <c r="J76" i="3"/>
  <c r="I76" i="3"/>
  <c r="H76" i="3"/>
  <c r="G76" i="3"/>
  <c r="F76" i="3"/>
  <c r="E76" i="3"/>
  <c r="D76" i="3"/>
  <c r="P76" i="3" s="1"/>
  <c r="C76" i="3"/>
  <c r="B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O60" i="3"/>
  <c r="N60" i="3"/>
  <c r="M60" i="3"/>
  <c r="J60" i="3"/>
  <c r="I60" i="3"/>
  <c r="H60" i="3"/>
  <c r="G60" i="3"/>
  <c r="F60" i="3"/>
  <c r="E60" i="3"/>
  <c r="D60" i="3"/>
  <c r="P60" i="3" s="1"/>
  <c r="C60" i="3"/>
  <c r="B60" i="3"/>
  <c r="P59" i="3"/>
  <c r="P58" i="3"/>
  <c r="P57" i="3"/>
  <c r="P56" i="3"/>
  <c r="P55" i="3"/>
  <c r="P54" i="3"/>
  <c r="P53" i="3"/>
  <c r="P52" i="3"/>
  <c r="P51" i="3"/>
  <c r="O50" i="3"/>
  <c r="N50" i="3"/>
  <c r="N7" i="3" s="1"/>
  <c r="N81" i="3" s="1"/>
  <c r="M50" i="3"/>
  <c r="M7" i="3" s="1"/>
  <c r="M81" i="3" s="1"/>
  <c r="J50" i="3"/>
  <c r="I50" i="3"/>
  <c r="H50" i="3"/>
  <c r="G50" i="3"/>
  <c r="G7" i="3" s="1"/>
  <c r="G81" i="3" s="1"/>
  <c r="F50" i="3"/>
  <c r="F7" i="3" s="1"/>
  <c r="F81" i="3" s="1"/>
  <c r="E50" i="3"/>
  <c r="D50" i="3"/>
  <c r="P50" i="3" s="1"/>
  <c r="C50" i="3"/>
  <c r="B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O24" i="3"/>
  <c r="N24" i="3"/>
  <c r="M24" i="3"/>
  <c r="J24" i="3"/>
  <c r="I24" i="3"/>
  <c r="P24" i="3" s="1"/>
  <c r="H24" i="3"/>
  <c r="G24" i="3"/>
  <c r="F24" i="3"/>
  <c r="E24" i="3"/>
  <c r="D24" i="3"/>
  <c r="C24" i="3"/>
  <c r="B24" i="3"/>
  <c r="P23" i="3"/>
  <c r="P22" i="3"/>
  <c r="P21" i="3"/>
  <c r="P20" i="3"/>
  <c r="P19" i="3"/>
  <c r="P18" i="3"/>
  <c r="P17" i="3"/>
  <c r="P16" i="3"/>
  <c r="P15" i="3"/>
  <c r="O14" i="3"/>
  <c r="O7" i="3" s="1"/>
  <c r="O81" i="3" s="1"/>
  <c r="N14" i="3"/>
  <c r="M14" i="3"/>
  <c r="J14" i="3"/>
  <c r="I14" i="3"/>
  <c r="H14" i="3"/>
  <c r="P14" i="3" s="1"/>
  <c r="G14" i="3"/>
  <c r="F14" i="3"/>
  <c r="E14" i="3"/>
  <c r="D14" i="3"/>
  <c r="C14" i="3"/>
  <c r="B14" i="3"/>
  <c r="B7" i="3" s="1"/>
  <c r="B81" i="3" s="1"/>
  <c r="P13" i="3"/>
  <c r="P12" i="3"/>
  <c r="P11" i="3"/>
  <c r="P10" i="3"/>
  <c r="P9" i="3"/>
  <c r="P8" i="3"/>
  <c r="O8" i="3"/>
  <c r="N8" i="3"/>
  <c r="M8" i="3"/>
  <c r="J8" i="3"/>
  <c r="J7" i="3" s="1"/>
  <c r="J81" i="3" s="1"/>
  <c r="I8" i="3"/>
  <c r="I7" i="3" s="1"/>
  <c r="I81" i="3" s="1"/>
  <c r="H8" i="3"/>
  <c r="G8" i="3"/>
  <c r="F8" i="3"/>
  <c r="E8" i="3"/>
  <c r="D8" i="3"/>
  <c r="D7" i="3" s="1"/>
  <c r="D81" i="3" s="1"/>
  <c r="C8" i="3"/>
  <c r="C7" i="3" s="1"/>
  <c r="C81" i="3" s="1"/>
  <c r="B8" i="3"/>
  <c r="E7" i="3"/>
  <c r="E81" i="3" s="1"/>
  <c r="O81" i="2"/>
  <c r="P80" i="2"/>
  <c r="P79" i="2"/>
  <c r="P78" i="2"/>
  <c r="P77" i="2"/>
  <c r="K76" i="2"/>
  <c r="J76" i="2"/>
  <c r="I76" i="2"/>
  <c r="H76" i="2"/>
  <c r="G76" i="2"/>
  <c r="F76" i="2"/>
  <c r="E76" i="2"/>
  <c r="P76" i="2" s="1"/>
  <c r="D76" i="2"/>
  <c r="C76" i="2"/>
  <c r="B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O60" i="2"/>
  <c r="N60" i="2"/>
  <c r="M60" i="2"/>
  <c r="K60" i="2"/>
  <c r="J60" i="2"/>
  <c r="I60" i="2"/>
  <c r="H60" i="2"/>
  <c r="G60" i="2"/>
  <c r="F60" i="2"/>
  <c r="E60" i="2"/>
  <c r="D60" i="2"/>
  <c r="P60" i="2" s="1"/>
  <c r="C60" i="2"/>
  <c r="B60" i="2"/>
  <c r="P59" i="2"/>
  <c r="P58" i="2"/>
  <c r="P57" i="2"/>
  <c r="P56" i="2"/>
  <c r="P55" i="2"/>
  <c r="P54" i="2"/>
  <c r="P53" i="2"/>
  <c r="P52" i="2"/>
  <c r="P51" i="2"/>
  <c r="O50" i="2"/>
  <c r="N50" i="2"/>
  <c r="M50" i="2"/>
  <c r="K50" i="2"/>
  <c r="J50" i="2"/>
  <c r="I50" i="2"/>
  <c r="I7" i="2" s="1"/>
  <c r="I81" i="2" s="1"/>
  <c r="H50" i="2"/>
  <c r="G50" i="2"/>
  <c r="F50" i="2"/>
  <c r="E50" i="2"/>
  <c r="D50" i="2"/>
  <c r="C50" i="2"/>
  <c r="C7" i="2" s="1"/>
  <c r="C81" i="2" s="1"/>
  <c r="B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O24" i="2"/>
  <c r="N24" i="2"/>
  <c r="M24" i="2"/>
  <c r="K24" i="2"/>
  <c r="J24" i="2"/>
  <c r="I24" i="2"/>
  <c r="H24" i="2"/>
  <c r="G24" i="2"/>
  <c r="F24" i="2"/>
  <c r="E24" i="2"/>
  <c r="D24" i="2"/>
  <c r="P24" i="2" s="1"/>
  <c r="C24" i="2"/>
  <c r="B24" i="2"/>
  <c r="P23" i="2"/>
  <c r="P22" i="2"/>
  <c r="P21" i="2"/>
  <c r="P20" i="2"/>
  <c r="P19" i="2"/>
  <c r="P18" i="2"/>
  <c r="P17" i="2"/>
  <c r="P16" i="2"/>
  <c r="P15" i="2"/>
  <c r="O14" i="2"/>
  <c r="N14" i="2"/>
  <c r="M14" i="2"/>
  <c r="K14" i="2"/>
  <c r="J14" i="2"/>
  <c r="I14" i="2"/>
  <c r="H14" i="2"/>
  <c r="G14" i="2"/>
  <c r="F14" i="2"/>
  <c r="E14" i="2"/>
  <c r="D14" i="2"/>
  <c r="P14" i="2" s="1"/>
  <c r="C14" i="2"/>
  <c r="B14" i="2"/>
  <c r="P13" i="2"/>
  <c r="P12" i="2"/>
  <c r="P11" i="2"/>
  <c r="P10" i="2"/>
  <c r="P9" i="2"/>
  <c r="O8" i="2"/>
  <c r="N8" i="2"/>
  <c r="M8" i="2"/>
  <c r="M7" i="2" s="1"/>
  <c r="M81" i="2" s="1"/>
  <c r="K8" i="2"/>
  <c r="K7" i="2" s="1"/>
  <c r="K81" i="2" s="1"/>
  <c r="J8" i="2"/>
  <c r="J7" i="2" s="1"/>
  <c r="J81" i="2" s="1"/>
  <c r="I8" i="2"/>
  <c r="H8" i="2"/>
  <c r="G8" i="2"/>
  <c r="F8" i="2"/>
  <c r="F7" i="2" s="1"/>
  <c r="F81" i="2" s="1"/>
  <c r="E8" i="2"/>
  <c r="P8" i="2" s="1"/>
  <c r="D8" i="2"/>
  <c r="D7" i="2" s="1"/>
  <c r="D81" i="2" s="1"/>
  <c r="C8" i="2"/>
  <c r="B8" i="2"/>
  <c r="O7" i="2"/>
  <c r="N7" i="2"/>
  <c r="N81" i="2" s="1"/>
  <c r="H7" i="2"/>
  <c r="H81" i="2" s="1"/>
  <c r="G7" i="2"/>
  <c r="G81" i="2" s="1"/>
  <c r="B7" i="2"/>
  <c r="B81" i="2" s="1"/>
  <c r="K7" i="1"/>
  <c r="P80" i="1"/>
  <c r="P79" i="1"/>
  <c r="P78" i="1"/>
  <c r="P77" i="1"/>
  <c r="P76" i="1"/>
  <c r="K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O60" i="1"/>
  <c r="N60" i="1"/>
  <c r="M60" i="1"/>
  <c r="K60" i="1"/>
  <c r="P59" i="1"/>
  <c r="P58" i="1"/>
  <c r="P57" i="1"/>
  <c r="P56" i="1"/>
  <c r="P55" i="1"/>
  <c r="P54" i="1"/>
  <c r="P53" i="1"/>
  <c r="P52" i="1"/>
  <c r="P51" i="1"/>
  <c r="O50" i="1"/>
  <c r="N50" i="1"/>
  <c r="M50" i="1"/>
  <c r="P50" i="1"/>
  <c r="K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O24" i="1"/>
  <c r="O7" i="1" s="1"/>
  <c r="N24" i="1"/>
  <c r="P24" i="1" s="1"/>
  <c r="M24" i="1"/>
  <c r="K24" i="1"/>
  <c r="P23" i="1"/>
  <c r="P22" i="1"/>
  <c r="P21" i="1"/>
  <c r="P20" i="1"/>
  <c r="P19" i="1"/>
  <c r="P18" i="1"/>
  <c r="P17" i="1"/>
  <c r="P16" i="1"/>
  <c r="P15" i="1"/>
  <c r="O14" i="1"/>
  <c r="N14" i="1"/>
  <c r="N7" i="1" s="1"/>
  <c r="M14" i="1"/>
  <c r="M7" i="1" s="1"/>
  <c r="K14" i="1"/>
  <c r="P14" i="1" s="1"/>
  <c r="P13" i="1"/>
  <c r="P12" i="1"/>
  <c r="P11" i="1"/>
  <c r="P10" i="1"/>
  <c r="P9" i="1"/>
  <c r="P8" i="1"/>
  <c r="O8" i="1"/>
  <c r="N8" i="1"/>
  <c r="M8" i="1"/>
  <c r="K8" i="1"/>
  <c r="P7" i="5" l="1"/>
  <c r="P81" i="5" s="1"/>
  <c r="P7" i="4"/>
  <c r="P81" i="4" s="1"/>
  <c r="P7" i="3"/>
  <c r="P81" i="3" s="1"/>
  <c r="H7" i="3"/>
  <c r="H81" i="3" s="1"/>
  <c r="P50" i="2"/>
  <c r="P7" i="2" s="1"/>
  <c r="P81" i="2" s="1"/>
  <c r="E7" i="2"/>
  <c r="E81" i="2" s="1"/>
  <c r="P7" i="1"/>
  <c r="D24" i="1"/>
  <c r="E24" i="1"/>
  <c r="F24" i="1"/>
  <c r="G24" i="1"/>
  <c r="H24" i="1"/>
  <c r="I24" i="1"/>
  <c r="J24" i="1"/>
  <c r="C24" i="1"/>
  <c r="D76" i="1"/>
  <c r="E76" i="1"/>
  <c r="F76" i="1"/>
  <c r="G76" i="1"/>
  <c r="H76" i="1"/>
  <c r="I76" i="1"/>
  <c r="J76" i="1"/>
  <c r="B24" i="1"/>
  <c r="C76" i="1"/>
  <c r="B76" i="1"/>
  <c r="C8" i="1"/>
  <c r="D8" i="1"/>
  <c r="E8" i="1"/>
  <c r="F8" i="1"/>
  <c r="G8" i="1"/>
  <c r="H8" i="1"/>
  <c r="I8" i="1"/>
  <c r="J8" i="1"/>
  <c r="D14" i="1"/>
  <c r="E14" i="1"/>
  <c r="F14" i="1"/>
  <c r="G14" i="1"/>
  <c r="H14" i="1"/>
  <c r="I14" i="1"/>
  <c r="J14" i="1"/>
  <c r="C50" i="1"/>
  <c r="D50" i="1"/>
  <c r="E50" i="1"/>
  <c r="F50" i="1"/>
  <c r="G50" i="1"/>
  <c r="H50" i="1"/>
  <c r="I50" i="1"/>
  <c r="J50" i="1"/>
  <c r="C60" i="1"/>
  <c r="D60" i="1"/>
  <c r="E60" i="1"/>
  <c r="F60" i="1"/>
  <c r="G60" i="1"/>
  <c r="H60" i="1"/>
  <c r="I60" i="1"/>
  <c r="J60" i="1"/>
  <c r="D7" i="1" l="1"/>
  <c r="F7" i="1"/>
  <c r="F81" i="1" s="1"/>
  <c r="G7" i="1"/>
  <c r="G81" i="1" s="1"/>
  <c r="M81" i="1"/>
  <c r="E7" i="1"/>
  <c r="E81" i="1" s="1"/>
  <c r="J7" i="1"/>
  <c r="J81" i="1" s="1"/>
  <c r="D81" i="1"/>
  <c r="I7" i="1"/>
  <c r="I81" i="1" s="1"/>
  <c r="N81" i="1"/>
  <c r="H7" i="1"/>
  <c r="H81" i="1" s="1"/>
  <c r="O81" i="1"/>
  <c r="K81" i="1"/>
  <c r="B60" i="1"/>
  <c r="B50" i="1"/>
  <c r="B14" i="1"/>
  <c r="P81" i="1" l="1"/>
  <c r="B8" i="1"/>
  <c r="B7" i="1" s="1"/>
  <c r="B81" i="1" s="1"/>
  <c r="C14" i="1"/>
  <c r="C7" i="1" l="1"/>
  <c r="C81" i="1" s="1"/>
</calcChain>
</file>

<file path=xl/sharedStrings.xml><?xml version="1.0" encoding="utf-8"?>
<sst xmlns="http://schemas.openxmlformats.org/spreadsheetml/2006/main" count="630" uniqueCount="105">
  <si>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</si>
  <si>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</si>
  <si>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</si>
  <si>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</si>
  <si>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</si>
  <si>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</si>
  <si>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</si>
  <si>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</si>
  <si>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</si>
  <si>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</si>
  <si>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</si>
  <si>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</si>
  <si>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</si>
  <si>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</si>
  <si>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</si>
  <si>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</si>
  <si>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</si>
  <si>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</si>
  <si>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</si>
  <si>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</si>
  <si>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</si>
  <si>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</si>
  <si>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</si>
  <si>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</si>
  <si>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</si>
  <si>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</si>
  <si>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</si>
  <si>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</si>
  <si>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</si>
  <si>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</si>
  <si>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</si>
  <si>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</si>
  <si>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</si>
  <si>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</si>
  <si>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</si>
  <si>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</si>
  <si>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</si>
  <si>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</si>
  <si>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</si>
  <si>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</si>
  <si>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</si>
  <si>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</si>
  <si>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</si>
  <si>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</si>
  <si>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</si>
  <si>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</si>
  <si>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</si>
  <si>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</si>
  <si>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</si>
  <si>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</si>
  <si>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</si>
  <si>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</si>
  <si>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</si>
  <si>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</si>
  <si>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</si>
  <si>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</si>
  <si>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</si>
  <si>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</si>
  <si>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</si>
  <si>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</si>
  <si>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</si>
  <si>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</si>
  <si>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</si>
  <si>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</si>
  <si>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</si>
  <si>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</si>
  <si>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</si>
  <si>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</si>
  <si>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</si>
  <si>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</si>
  <si>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</si>
  <si>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</si>
  <si>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</si>
  <si>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</si>
  <si>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</si>
  <si>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</si>
  <si>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</si>
  <si>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</si>
  <si>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</si>
  <si>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</si>
  <si>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</si>
  <si>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</si>
  <si>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</si>
  <si>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</si>
  <si>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</si>
  <si>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</si>
  <si>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</si>
  <si>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</si>
  <si>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</si>
  <si>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</si>
  <si>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</si>
  <si>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</si>
  <si>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</si>
  <si>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</si>
  <si>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MINISTERIO DE AGRICULTURA</t>
  </si>
  <si>
    <t>INSTITUTO AGRARIO DOMINICANO</t>
  </si>
  <si>
    <t>___________________________________________</t>
  </si>
  <si>
    <t>___________________________________________________</t>
  </si>
  <si>
    <t xml:space="preserve"> LIC. ADILÉ A. CRUCETA ABBOTT</t>
  </si>
  <si>
    <t>ENC. DE PLANIFICACIÓN Y DESARROLLO</t>
  </si>
  <si>
    <t xml:space="preserve"> DIRECTOR  ADMINISTRATIVO  FINANCIERO</t>
  </si>
  <si>
    <t>DIRECTOR GENERAL</t>
  </si>
  <si>
    <t>AGRON. FRANCISCO GUILLERMO GARCIA GARCIA</t>
  </si>
  <si>
    <t xml:space="preserve">  ING. YRENE LOPEZ SAN PABLO</t>
  </si>
  <si>
    <t xml:space="preserve">Ejecución de Gastos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</si>
</sst>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3"/>
      <name val="Times New Roman"/>
      <family val="1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43" fontId="0" fillId="0" borderId="0" xfId="1" applyFont="1"/>
    <xf numFmtId="43" fontId="4" fillId="0" borderId="0" xfId="1" applyFont="1"/>
    <xf numFmtId="43" fontId="0" fillId="0" borderId="10" xfId="1" applyFont="1" applyBorder="1"/>
    <xf numFmtId="43" fontId="9" fillId="0" borderId="0" xfId="1" applyFont="1" applyAlignment="1">
      <alignment horizontal="center" wrapText="1"/>
    </xf>
    <xf numFmtId="43" fontId="9" fillId="0" borderId="0" xfId="1" applyFont="1" applyAlignment="1">
      <alignment horizontal="right" wrapText="1"/>
    </xf>
    <xf numFmtId="43" fontId="8" fillId="0" borderId="0" xfId="1" applyFont="1" applyAlignment="1">
      <alignment horizontal="right"/>
    </xf>
    <xf numFmtId="43" fontId="8" fillId="0" borderId="0" xfId="1" applyFont="1" applyAlignment="1">
      <alignment horizontal="center"/>
    </xf>
    <xf numFmtId="43" fontId="7" fillId="0" borderId="0" xfId="1" applyFont="1"/>
    <xf numFmtId="43" fontId="8" fillId="0" borderId="0" xfId="1" applyFont="1" applyAlignment="1">
      <alignment horizontal="left"/>
    </xf>
    <xf numFmtId="43" fontId="12" fillId="3" borderId="2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43" fontId="14" fillId="0" borderId="0" xfId="1" applyFont="1"/>
    <xf numFmtId="43" fontId="12" fillId="2" borderId="11" xfId="1" applyFont="1" applyFill="1" applyBorder="1" applyAlignment="1">
      <alignment vertical="center"/>
    </xf>
    <xf numFmtId="43" fontId="13" fillId="0" borderId="8" xfId="1" applyFont="1" applyBorder="1" applyAlignment="1"/>
    <xf numFmtId="43" fontId="13" fillId="0" borderId="0" xfId="1" applyFont="1" applyAlignment="1"/>
    <xf numFmtId="43" fontId="14" fillId="0" borderId="0" xfId="1" applyFont="1" applyAlignment="1"/>
    <xf numFmtId="43" fontId="13" fillId="0" borderId="8" xfId="1" applyFont="1" applyBorder="1" applyAlignment="1">
      <alignment horizontal="right"/>
    </xf>
    <xf numFmtId="43" fontId="13" fillId="0" borderId="0" xfId="1" applyFont="1" applyAlignment="1">
      <alignment horizontal="right"/>
    </xf>
    <xf numFmtId="43" fontId="14" fillId="0" borderId="0" xfId="1" applyFont="1" applyAlignment="1">
      <alignment horizontal="right"/>
    </xf>
    <xf numFmtId="43" fontId="14" fillId="0" borderId="9" xfId="1" applyFont="1" applyBorder="1" applyAlignment="1">
      <alignment horizontal="right"/>
    </xf>
    <xf numFmtId="43" fontId="12" fillId="2" borderId="11" xfId="1" applyFont="1" applyFill="1" applyBorder="1" applyAlignment="1">
      <alignment horizontal="right"/>
    </xf>
    <xf numFmtId="43" fontId="12" fillId="3" borderId="12" xfId="1" applyFont="1" applyFill="1" applyBorder="1" applyAlignment="1">
      <alignment horizontal="center"/>
    </xf>
    <xf numFmtId="43" fontId="12" fillId="2" borderId="0" xfId="1" applyFont="1" applyFill="1" applyBorder="1" applyAlignment="1">
      <alignment horizontal="right"/>
    </xf>
    <xf numFmtId="43" fontId="13" fillId="0" borderId="0" xfId="1" applyFont="1" applyBorder="1" applyAlignment="1">
      <alignment horizontal="right"/>
    </xf>
    <xf numFmtId="43" fontId="14" fillId="0" borderId="0" xfId="1" applyFont="1" applyBorder="1" applyAlignment="1">
      <alignment horizontal="right"/>
    </xf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15" fillId="3" borderId="2" xfId="1" applyFont="1" applyFill="1" applyBorder="1" applyAlignment="1">
      <alignment horizontal="center"/>
    </xf>
    <xf numFmtId="43" fontId="15" fillId="3" borderId="7" xfId="1" applyFont="1" applyFill="1" applyBorder="1" applyAlignment="1">
      <alignment horizontal="center"/>
    </xf>
    <xf numFmtId="43" fontId="15" fillId="3" borderId="12" xfId="1" applyFont="1" applyFill="1" applyBorder="1" applyAlignment="1">
      <alignment horizontal="center"/>
    </xf>
    <xf numFmtId="43" fontId="16" fillId="0" borderId="8" xfId="1" applyFont="1" applyBorder="1" applyAlignment="1"/>
    <xf numFmtId="43" fontId="16" fillId="0" borderId="8" xfId="1" applyFont="1" applyBorder="1" applyAlignment="1">
      <alignment horizontal="right"/>
    </xf>
    <xf numFmtId="43" fontId="16" fillId="0" borderId="0" xfId="1" applyFont="1" applyAlignment="1"/>
    <xf numFmtId="43" fontId="16" fillId="0" borderId="0" xfId="1" applyFont="1" applyAlignment="1">
      <alignment horizontal="right"/>
    </xf>
    <xf numFmtId="43" fontId="16" fillId="0" borderId="0" xfId="1" applyFont="1" applyBorder="1" applyAlignment="1">
      <alignment horizontal="right"/>
    </xf>
    <xf numFmtId="43" fontId="17" fillId="0" borderId="0" xfId="1" applyFont="1" applyAlignment="1"/>
    <xf numFmtId="43" fontId="17" fillId="0" borderId="0" xfId="1" applyFont="1" applyAlignment="1">
      <alignment horizontal="right"/>
    </xf>
    <xf numFmtId="43" fontId="17" fillId="0" borderId="9" xfId="1" applyFont="1" applyBorder="1" applyAlignment="1">
      <alignment horizontal="right"/>
    </xf>
    <xf numFmtId="43" fontId="17" fillId="0" borderId="0" xfId="1" applyFont="1" applyBorder="1" applyAlignment="1">
      <alignment horizontal="right"/>
    </xf>
    <xf numFmtId="43" fontId="17" fillId="0" borderId="0" xfId="1" applyFont="1"/>
    <xf numFmtId="43" fontId="15" fillId="2" borderId="11" xfId="1" applyFont="1" applyFill="1" applyBorder="1" applyAlignment="1">
      <alignment vertical="center"/>
    </xf>
    <xf numFmtId="43" fontId="15" fillId="2" borderId="11" xfId="1" applyFont="1" applyFill="1" applyBorder="1" applyAlignment="1">
      <alignment horizontal="right"/>
    </xf>
    <xf numFmtId="43" fontId="15" fillId="2" borderId="0" xfId="1" applyFont="1" applyFill="1" applyBorder="1" applyAlignment="1">
      <alignment horizontal="right"/>
    </xf>
    <xf numFmtId="43" fontId="15" fillId="2" borderId="0" xfId="1" applyFont="1" applyFill="1" applyBorder="1" applyAlignment="1">
      <alignment vertical="center"/>
    </xf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18" fillId="3" borderId="2" xfId="1" applyFont="1" applyFill="1" applyBorder="1" applyAlignment="1">
      <alignment horizontal="center"/>
    </xf>
    <xf numFmtId="43" fontId="18" fillId="3" borderId="7" xfId="1" applyFont="1" applyFill="1" applyBorder="1" applyAlignment="1">
      <alignment horizontal="center"/>
    </xf>
    <xf numFmtId="43" fontId="18" fillId="3" borderId="12" xfId="1" applyFont="1" applyFill="1" applyBorder="1" applyAlignment="1">
      <alignment horizontal="center"/>
    </xf>
    <xf numFmtId="43" fontId="19" fillId="0" borderId="8" xfId="1" applyFont="1" applyBorder="1" applyAlignment="1"/>
    <xf numFmtId="43" fontId="19" fillId="0" borderId="8" xfId="1" applyFont="1" applyBorder="1" applyAlignment="1">
      <alignment horizontal="right"/>
    </xf>
    <xf numFmtId="43" fontId="19" fillId="0" borderId="0" xfId="1" applyFont="1" applyAlignment="1"/>
    <xf numFmtId="43" fontId="19" fillId="0" borderId="0" xfId="1" applyFont="1" applyAlignment="1">
      <alignment horizontal="right"/>
    </xf>
    <xf numFmtId="43" fontId="19" fillId="0" borderId="0" xfId="1" applyFont="1" applyBorder="1" applyAlignment="1">
      <alignment horizontal="right"/>
    </xf>
    <xf numFmtId="43" fontId="20" fillId="0" borderId="0" xfId="1" applyFont="1" applyAlignment="1"/>
    <xf numFmtId="43" fontId="20" fillId="0" borderId="0" xfId="1" applyFont="1" applyAlignment="1">
      <alignment horizontal="right"/>
    </xf>
    <xf numFmtId="43" fontId="20" fillId="0" borderId="9" xfId="1" applyFont="1" applyBorder="1" applyAlignment="1">
      <alignment horizontal="right"/>
    </xf>
    <xf numFmtId="43" fontId="20" fillId="0" borderId="0" xfId="1" applyFont="1" applyBorder="1" applyAlignment="1">
      <alignment horizontal="right"/>
    </xf>
    <xf numFmtId="43" fontId="20" fillId="0" borderId="0" xfId="1" applyFont="1"/>
    <xf numFmtId="43" fontId="18" fillId="2" borderId="11" xfId="1" applyFont="1" applyFill="1" applyBorder="1" applyAlignment="1">
      <alignment vertical="center"/>
    </xf>
    <xf numFmtId="43" fontId="18" fillId="2" borderId="11" xfId="1" applyFont="1" applyFill="1" applyBorder="1" applyAlignment="1">
      <alignment horizontal="right"/>
    </xf>
    <xf numFmtId="43" fontId="18" fillId="2" borderId="0" xfId="1" applyFont="1" applyFill="1" applyBorder="1" applyAlignment="1">
      <alignment horizontal="right"/>
    </xf>
    <xf numFmtId="43" fontId="18" fillId="2" borderId="0" xfId="1" applyFont="1" applyFill="1" applyBorder="1" applyAlignment="1">
      <alignment vertical="center"/>
    </xf>
    <xf numFmtId="43" fontId="4" fillId="0" borderId="0" xfId="1" applyFont="1" applyAlignment="1">
      <alignment horizontal="center" wrapText="1"/>
    </xf>
    <xf numFmtId="43" fontId="4" fillId="0" borderId="0" xfId="1" applyFont="1" applyAlignment="1">
      <alignment horizontal="right" wrapText="1"/>
    </xf>
    <xf numFmtId="43" fontId="22" fillId="0" borderId="0" xfId="1" applyFont="1" applyAlignment="1">
      <alignment horizontal="center"/>
    </xf>
    <xf numFmtId="43" fontId="11" fillId="0" borderId="1" xfId="1" applyFont="1" applyBorder="1" applyAlignment="1">
      <alignment horizontal="center" vertical="center" wrapText="1" readingOrder="1"/>
    </xf>
    <xf numFmtId="43" fontId="11" fillId="0" borderId="0" xfId="1" applyFont="1" applyAlignment="1">
      <alignment horizontal="center" vertical="center" wrapText="1" readingOrder="1"/>
    </xf>
    <xf numFmtId="43" fontId="10" fillId="0" borderId="1" xfId="1" applyFont="1" applyBorder="1" applyAlignment="1">
      <alignment horizontal="center" vertical="top" wrapText="1" readingOrder="1"/>
    </xf>
    <xf numFmtId="43" fontId="10" fillId="0" borderId="0" xfId="1" applyFont="1" applyAlignment="1">
      <alignment horizontal="center" vertical="top" wrapText="1" readingOrder="1"/>
    </xf>
    <xf numFmtId="43" fontId="2" fillId="0" borderId="1" xfId="1" applyFont="1" applyBorder="1" applyAlignment="1">
      <alignment horizontal="center" vertical="top" wrapText="1" readingOrder="1"/>
    </xf>
    <xf numFmtId="43" fontId="2" fillId="0" borderId="0" xfId="1" applyFont="1" applyAlignment="1">
      <alignment horizontal="center" vertical="top" wrapText="1" readingOrder="1"/>
    </xf>
    <xf numFmtId="43" fontId="12" fillId="2" borderId="2" xfId="1" applyFont="1" applyFill="1" applyBorder="1" applyAlignment="1">
      <alignment vertical="center"/>
    </xf>
    <xf numFmtId="43" fontId="12" fillId="2" borderId="2" xfId="1" applyFont="1" applyFill="1" applyBorder="1" applyAlignment="1">
      <alignment horizontal="center" vertical="center" wrapText="1"/>
    </xf>
    <xf numFmtId="43" fontId="12" fillId="2" borderId="6" xfId="1" applyFont="1" applyFill="1" applyBorder="1" applyAlignment="1">
      <alignment horizontal="center" vertical="center" wrapText="1"/>
    </xf>
    <xf numFmtId="43" fontId="12" fillId="2" borderId="12" xfId="1" applyFont="1" applyFill="1" applyBorder="1" applyAlignment="1">
      <alignment horizontal="center" vertical="center" wrapText="1"/>
    </xf>
    <xf numFmtId="43" fontId="12" fillId="2" borderId="13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/>
    </xf>
    <xf numFmtId="43" fontId="12" fillId="3" borderId="4" xfId="1" applyFont="1" applyFill="1" applyBorder="1" applyAlignment="1">
      <alignment horizontal="center" vertical="center"/>
    </xf>
    <xf numFmtId="43" fontId="12" fillId="3" borderId="5" xfId="1" applyFont="1" applyFill="1" applyBorder="1" applyAlignment="1">
      <alignment horizontal="center" vertical="center"/>
    </xf>
    <xf numFmtId="43" fontId="6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15" fillId="2" borderId="2" xfId="1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 wrapText="1"/>
    </xf>
    <xf numFmtId="43" fontId="15" fillId="2" borderId="6" xfId="1" applyFont="1" applyFill="1" applyBorder="1" applyAlignment="1">
      <alignment horizontal="center" vertical="center" wrapText="1"/>
    </xf>
    <xf numFmtId="43" fontId="15" fillId="2" borderId="12" xfId="1" applyFont="1" applyFill="1" applyBorder="1" applyAlignment="1">
      <alignment horizontal="center" vertical="center" wrapText="1"/>
    </xf>
    <xf numFmtId="43" fontId="15" fillId="2" borderId="13" xfId="1" applyFont="1" applyFill="1" applyBorder="1" applyAlignment="1">
      <alignment horizontal="center" vertical="center" wrapText="1"/>
    </xf>
    <xf numFmtId="43" fontId="15" fillId="3" borderId="3" xfId="1" applyFont="1" applyFill="1" applyBorder="1" applyAlignment="1">
      <alignment horizontal="center" vertical="center"/>
    </xf>
    <xf numFmtId="43" fontId="15" fillId="3" borderId="4" xfId="1" applyFont="1" applyFill="1" applyBorder="1" applyAlignment="1">
      <alignment horizontal="center" vertical="center"/>
    </xf>
    <xf numFmtId="43" fontId="15" fillId="3" borderId="5" xfId="1" applyFont="1" applyFill="1" applyBorder="1" applyAlignment="1">
      <alignment horizontal="center" vertical="center"/>
    </xf>
    <xf numFmtId="43" fontId="21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43" fontId="18" fillId="2" borderId="2" xfId="1" applyFont="1" applyFill="1" applyBorder="1" applyAlignment="1">
      <alignment vertical="center"/>
    </xf>
    <xf numFmtId="43" fontId="18" fillId="2" borderId="2" xfId="1" applyFont="1" applyFill="1" applyBorder="1" applyAlignment="1">
      <alignment horizontal="center" vertical="center" wrapText="1"/>
    </xf>
    <xf numFmtId="43" fontId="18" fillId="2" borderId="6" xfId="1" applyFont="1" applyFill="1" applyBorder="1" applyAlignment="1">
      <alignment horizontal="center" vertical="center" wrapText="1"/>
    </xf>
    <xf numFmtId="43" fontId="18" fillId="2" borderId="12" xfId="1" applyFont="1" applyFill="1" applyBorder="1" applyAlignment="1">
      <alignment horizontal="center" vertical="center" wrapText="1"/>
    </xf>
    <xf numFmtId="43" fontId="18" fillId="2" borderId="13" xfId="1" applyFont="1" applyFill="1" applyBorder="1" applyAlignment="1">
      <alignment horizontal="center" vertical="center" wrapText="1"/>
    </xf>
    <xf numFmtId="43" fontId="18" fillId="3" borderId="3" xfId="1" applyFont="1" applyFill="1" applyBorder="1" applyAlignment="1">
      <alignment horizontal="center" vertical="center"/>
    </xf>
    <xf numFmtId="43" fontId="18" fillId="3" borderId="4" xfId="1" applyFont="1" applyFill="1" applyBorder="1" applyAlignment="1">
      <alignment horizontal="center" vertical="center"/>
    </xf>
    <xf numFmtId="43" fontId="18" fillId="3" borderId="5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0</xdr:col>
      <xdr:colOff>1547437</xdr:colOff>
      <xdr:row>3</xdr:row>
      <xdr:rowOff>145473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8C9A27-3456-4906-B8D9-CC92DFC1D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1214062" cy="974148"/>
        </a:xfrm>
        <a:prstGeom prst="rect">
          <a:avLst/>
        </a:prstGeom>
      </xdr:spPr>
    </xdr:pic>
    <xdr:clientData/>
  </xdr:twoCellAnchor>
  <xdr:oneCellAnchor>
    <xdr:from>
      <xdr:col>13</xdr:col>
      <xdr:colOff>495300</xdr:colOff>
      <xdr:row>0</xdr:row>
      <xdr:rowOff>76200</xdr:rowOff>
    </xdr:from>
    <xdr:ext cx="864254" cy="819192"/>
    <xdr:pic>
      <xdr:nvPicPr>
        <xdr:cNvPr id="3" name="Imagen 2">
          <a:extLst>
            <a:ext uri="{FF2B5EF4-FFF2-40B4-BE49-F238E27FC236}">
              <a16:creationId xmlns:a16="http://schemas.microsoft.com/office/drawing/2014/main" id="{E8127A6D-A8DC-45F8-B9C1-C167B2C16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6350" y="76200"/>
          <a:ext cx="864254" cy="8191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363878</xdr:colOff>
      <xdr:row>0</xdr:row>
      <xdr:rowOff>171235</xdr:rowOff>
    </xdr:from>
    <xdr:ext cx="864254" cy="819192"/>
    <xdr:pic>
      <xdr:nvPicPr>
        <xdr:cNvPr id="2" name="Imagen 1">
          <a:extLst>
            <a:ext uri="{FF2B5EF4-FFF2-40B4-BE49-F238E27FC236}">
              <a16:creationId xmlns:a16="http://schemas.microsoft.com/office/drawing/2014/main" id="{57A847B7-4B50-4AD0-8D4F-0B7F626C6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48372" y="171235"/>
          <a:ext cx="864254" cy="819192"/>
        </a:xfrm>
        <a:prstGeom prst="rect">
          <a:avLst/>
        </a:prstGeom>
      </xdr:spPr>
    </xdr:pic>
    <xdr:clientData/>
  </xdr:oneCellAnchor>
  <xdr:twoCellAnchor editAs="oneCell">
    <xdr:from>
      <xdr:col>0</xdr:col>
      <xdr:colOff>401978</xdr:colOff>
      <xdr:row>0</xdr:row>
      <xdr:rowOff>0</xdr:rowOff>
    </xdr:from>
    <xdr:to>
      <xdr:col>0</xdr:col>
      <xdr:colOff>1616040</xdr:colOff>
      <xdr:row>3</xdr:row>
      <xdr:rowOff>139373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048916-ADCF-4577-A9E2-661A95500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78" y="0"/>
          <a:ext cx="1214062" cy="974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0</xdr:col>
      <xdr:colOff>1747462</xdr:colOff>
      <xdr:row>3</xdr:row>
      <xdr:rowOff>145473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6D4EA0-16AC-4329-B929-252D026C5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214062" cy="974148"/>
        </a:xfrm>
        <a:prstGeom prst="rect">
          <a:avLst/>
        </a:prstGeom>
      </xdr:spPr>
    </xdr:pic>
    <xdr:clientData/>
  </xdr:twoCellAnchor>
  <xdr:oneCellAnchor>
    <xdr:from>
      <xdr:col>14</xdr:col>
      <xdr:colOff>209550</xdr:colOff>
      <xdr:row>0</xdr:row>
      <xdr:rowOff>57150</xdr:rowOff>
    </xdr:from>
    <xdr:ext cx="864254" cy="819192"/>
    <xdr:pic>
      <xdr:nvPicPr>
        <xdr:cNvPr id="3" name="Imagen 2">
          <a:extLst>
            <a:ext uri="{FF2B5EF4-FFF2-40B4-BE49-F238E27FC236}">
              <a16:creationId xmlns:a16="http://schemas.microsoft.com/office/drawing/2014/main" id="{E26DA4B2-6623-41ED-8191-7D3AF2CB2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0325" y="57150"/>
          <a:ext cx="864254" cy="81919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0</xdr:row>
      <xdr:rowOff>47625</xdr:rowOff>
    </xdr:from>
    <xdr:to>
      <xdr:col>0</xdr:col>
      <xdr:colOff>2147512</xdr:colOff>
      <xdr:row>3</xdr:row>
      <xdr:rowOff>193098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EE38F0-2913-4CB8-85A8-7A248FEB1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47625"/>
          <a:ext cx="1214062" cy="974148"/>
        </a:xfrm>
        <a:prstGeom prst="rect">
          <a:avLst/>
        </a:prstGeom>
      </xdr:spPr>
    </xdr:pic>
    <xdr:clientData/>
  </xdr:twoCellAnchor>
  <xdr:oneCellAnchor>
    <xdr:from>
      <xdr:col>13</xdr:col>
      <xdr:colOff>419100</xdr:colOff>
      <xdr:row>0</xdr:row>
      <xdr:rowOff>123825</xdr:rowOff>
    </xdr:from>
    <xdr:ext cx="864254" cy="819192"/>
    <xdr:pic>
      <xdr:nvPicPr>
        <xdr:cNvPr id="3" name="Imagen 2">
          <a:extLst>
            <a:ext uri="{FF2B5EF4-FFF2-40B4-BE49-F238E27FC236}">
              <a16:creationId xmlns:a16="http://schemas.microsoft.com/office/drawing/2014/main" id="{791469F3-F20A-4C45-9580-DE71D33EA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11275" y="123825"/>
          <a:ext cx="864254" cy="81919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1295400</xdr:colOff>
      <xdr:row>0</xdr:row>
      <xdr:rowOff>0</xdr:rowOff>
    </xdr:from>
    <xdr:to>
      <xdr:col>0</xdr:col>
      <xdr:colOff>2509462</xdr:colOff>
      <xdr:row>3</xdr:row>
      <xdr:rowOff>150236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4FA977-18C3-45B2-9E91-2AD939DC2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0"/>
          <a:ext cx="1214062" cy="978911"/>
        </a:xfrm>
        <a:prstGeom prst="rect">
          <a:avLst/>
        </a:prstGeom>
      </xdr:spPr>
    </xdr:pic>
    <xdr:clientData/>
  </xdr:twoCellAnchor>
  <xdr:oneCellAnchor>
    <xdr:from>
      <xdr:col>13</xdr:col>
      <xdr:colOff>638175</xdr:colOff>
      <xdr:row>0</xdr:row>
      <xdr:rowOff>114300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D67EF9D0-532A-417E-9149-A1FF9DD1F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35150" y="114300"/>
          <a:ext cx="866775" cy="82158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38100</xdr:rowOff>
    </xdr:from>
    <xdr:to>
      <xdr:col>0</xdr:col>
      <xdr:colOff>2203449</xdr:colOff>
      <xdr:row>3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4FA977-18C3-45B2-9E91-2AD939DC2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38100"/>
          <a:ext cx="1089024" cy="933449"/>
        </a:xfrm>
        <a:prstGeom prst="rect">
          <a:avLst/>
        </a:prstGeom>
      </xdr:spPr>
    </xdr:pic>
    <xdr:clientData/>
  </xdr:twoCellAnchor>
  <xdr:oneCellAnchor>
    <xdr:from>
      <xdr:col>13</xdr:col>
      <xdr:colOff>752475</xdr:colOff>
      <xdr:row>0</xdr:row>
      <xdr:rowOff>104775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D67EF9D0-532A-417E-9149-A1FF9DD1F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00" y="104775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Normal="100" workbookViewId="0">
      <selection activeCell="A84" sqref="A84:D84"/>
    </sheetView>
  </sheetViews>
  <sheetFormatPr baseColWidth="10" defaultColWidth="11.42578125" defaultRowHeight="15" x14ac:dyDescent="0.25"/>
  <cols>
    <col min="1" max="1" width="57.7109375" style="1" customWidth="1"/>
    <col min="2" max="2" width="13.85546875" style="1" bestFit="1" customWidth="1"/>
    <col min="3" max="3" width="12.5703125" style="1" bestFit="1" customWidth="1"/>
    <col min="4" max="4" width="11.7109375" style="1" bestFit="1" customWidth="1"/>
    <col min="5" max="6" width="12.5703125" style="1" bestFit="1" customWidth="1"/>
    <col min="7" max="7" width="11.7109375" style="1" bestFit="1" customWidth="1"/>
    <col min="8" max="8" width="12.5703125" style="1" bestFit="1" customWidth="1"/>
    <col min="9" max="9" width="11.7109375" style="1" bestFit="1" customWidth="1"/>
    <col min="10" max="10" width="12.5703125" style="1" bestFit="1" customWidth="1"/>
    <col min="11" max="11" width="7.28515625" style="1" customWidth="1"/>
    <col min="12" max="12" width="10.140625" style="1" customWidth="1"/>
    <col min="13" max="13" width="7.85546875" style="1" customWidth="1"/>
    <col min="14" max="14" width="9.42578125" style="1" customWidth="1"/>
    <col min="15" max="15" width="10" style="1" customWidth="1"/>
    <col min="16" max="16" width="12.5703125" style="1" bestFit="1" customWidth="1"/>
    <col min="17" max="16384" width="11.42578125" style="1"/>
  </cols>
  <sheetData>
    <row r="1" spans="1:17" ht="28.5" customHeight="1" x14ac:dyDescent="0.25">
      <c r="A1" s="67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21" customHeight="1" x14ac:dyDescent="0.25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5.75" customHeight="1" x14ac:dyDescent="0.25">
      <c r="A3" s="71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5.75" customHeight="1" x14ac:dyDescent="0.2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ht="25.5" customHeight="1" x14ac:dyDescent="0.25">
      <c r="A5" s="73" t="s">
        <v>2</v>
      </c>
      <c r="B5" s="74" t="s">
        <v>3</v>
      </c>
      <c r="C5" s="76" t="s">
        <v>4</v>
      </c>
      <c r="D5" s="78" t="s">
        <v>5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7" x14ac:dyDescent="0.25">
      <c r="A6" s="73"/>
      <c r="B6" s="75"/>
      <c r="C6" s="77"/>
      <c r="D6" s="10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10" t="s">
        <v>11</v>
      </c>
      <c r="J6" s="11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  <c r="P6" s="22" t="s">
        <v>18</v>
      </c>
    </row>
    <row r="7" spans="1:17" x14ac:dyDescent="0.25">
      <c r="A7" s="14" t="s">
        <v>19</v>
      </c>
      <c r="B7" s="17">
        <f>+B8+B14+B24+B50+B60+B72</f>
        <v>2108317326</v>
      </c>
      <c r="C7" s="17">
        <f>+C8+C14+C24+C50+C60+C72+C76</f>
        <v>428887387</v>
      </c>
      <c r="D7" s="17">
        <f>+D8+D14+D24+D50+D60+D72+D76</f>
        <v>84624677.25</v>
      </c>
      <c r="E7" s="17">
        <f t="shared" ref="E7:J7" si="0">+E8+E14+E24+E50+E60+E72</f>
        <v>106834187.47</v>
      </c>
      <c r="F7" s="17">
        <f t="shared" si="0"/>
        <v>108501471.2</v>
      </c>
      <c r="G7" s="17">
        <f t="shared" si="0"/>
        <v>89970919.689999983</v>
      </c>
      <c r="H7" s="17">
        <f t="shared" si="0"/>
        <v>103641433.19999999</v>
      </c>
      <c r="I7" s="17">
        <f t="shared" si="0"/>
        <v>26446625.109999999</v>
      </c>
      <c r="J7" s="17">
        <f t="shared" si="0"/>
        <v>234980819.18000001</v>
      </c>
      <c r="K7" s="17"/>
      <c r="L7" s="17"/>
      <c r="M7" s="17">
        <f t="shared" ref="M7:P7" si="1">+M8+M14+M24+M50+M60+M72+M76</f>
        <v>0</v>
      </c>
      <c r="N7" s="17">
        <f t="shared" si="1"/>
        <v>0</v>
      </c>
      <c r="O7" s="17">
        <f t="shared" si="1"/>
        <v>0</v>
      </c>
      <c r="P7" s="17">
        <f t="shared" si="1"/>
        <v>755607333.0999999</v>
      </c>
    </row>
    <row r="8" spans="1:17" x14ac:dyDescent="0.25">
      <c r="A8" s="15" t="s">
        <v>20</v>
      </c>
      <c r="B8" s="18">
        <f>SUM(B9:B13)</f>
        <v>1365653853</v>
      </c>
      <c r="C8" s="18">
        <f>SUM(C9:C13)</f>
        <v>81516595.999999985</v>
      </c>
      <c r="D8" s="18">
        <f t="shared" ref="D8:J8" si="2">SUM(D9:D13)</f>
        <v>83687478.75</v>
      </c>
      <c r="E8" s="18">
        <f t="shared" si="2"/>
        <v>104566099.48</v>
      </c>
      <c r="F8" s="18">
        <f>SUM(F9:F13)</f>
        <v>103483319.87</v>
      </c>
      <c r="G8" s="18">
        <f>SUM(G9:G13)</f>
        <v>86196087.069999993</v>
      </c>
      <c r="H8" s="18">
        <f t="shared" si="2"/>
        <v>89073446.129999995</v>
      </c>
      <c r="I8" s="18">
        <f t="shared" si="2"/>
        <v>16390478.779999999</v>
      </c>
      <c r="J8" s="18">
        <f t="shared" si="2"/>
        <v>189815384.56999999</v>
      </c>
      <c r="K8" s="18"/>
      <c r="L8" s="18"/>
      <c r="M8" s="18">
        <f t="shared" ref="M8:O8" si="3">SUM(M9:M13)</f>
        <v>0</v>
      </c>
      <c r="N8" s="18">
        <f t="shared" si="3"/>
        <v>0</v>
      </c>
      <c r="O8" s="18">
        <f t="shared" si="3"/>
        <v>0</v>
      </c>
      <c r="P8" s="24">
        <f>SUM(D8:O8)</f>
        <v>673212294.64999998</v>
      </c>
    </row>
    <row r="9" spans="1:17" x14ac:dyDescent="0.25">
      <c r="A9" s="16" t="s">
        <v>21</v>
      </c>
      <c r="B9" s="19">
        <v>1146257839</v>
      </c>
      <c r="C9" s="19">
        <v>80458949.489999995</v>
      </c>
      <c r="D9" s="19">
        <v>71367066.370000005</v>
      </c>
      <c r="E9" s="19">
        <v>89476847.170000002</v>
      </c>
      <c r="F9" s="20">
        <v>88642480.5</v>
      </c>
      <c r="G9" s="19">
        <v>74700342.849999994</v>
      </c>
      <c r="H9" s="19">
        <v>76044433.170000002</v>
      </c>
      <c r="I9" s="19">
        <v>11908777.43</v>
      </c>
      <c r="J9" s="19">
        <v>163500280.63</v>
      </c>
      <c r="K9" s="19"/>
      <c r="L9" s="19"/>
      <c r="M9" s="19"/>
      <c r="N9" s="19"/>
      <c r="O9" s="19"/>
      <c r="P9" s="25">
        <f t="shared" ref="P9:P72" si="4">SUM(D9:O9)</f>
        <v>575640228.12</v>
      </c>
    </row>
    <row r="10" spans="1:17" x14ac:dyDescent="0.25">
      <c r="A10" s="16" t="s">
        <v>22</v>
      </c>
      <c r="B10" s="19">
        <v>58866359</v>
      </c>
      <c r="C10" s="19">
        <v>-103344.29</v>
      </c>
      <c r="D10" s="19">
        <v>1329000</v>
      </c>
      <c r="E10" s="19">
        <v>1329000</v>
      </c>
      <c r="F10" s="19">
        <v>1329000</v>
      </c>
      <c r="G10" s="19"/>
      <c r="H10" s="19">
        <v>1319000</v>
      </c>
      <c r="I10" s="19">
        <v>2658000</v>
      </c>
      <c r="J10" s="19">
        <v>1329000</v>
      </c>
      <c r="K10" s="19"/>
      <c r="L10" s="19"/>
      <c r="M10" s="19"/>
      <c r="N10" s="19"/>
      <c r="O10" s="19"/>
      <c r="P10" s="25">
        <f t="shared" si="4"/>
        <v>9293000</v>
      </c>
    </row>
    <row r="11" spans="1:17" x14ac:dyDescent="0.25">
      <c r="A11" s="16" t="s">
        <v>23</v>
      </c>
      <c r="B11" s="19">
        <v>900000</v>
      </c>
      <c r="C11" s="19"/>
      <c r="D11" s="19">
        <v>71250</v>
      </c>
      <c r="E11" s="19">
        <v>71250</v>
      </c>
      <c r="F11" s="19">
        <v>71250</v>
      </c>
      <c r="G11" s="19">
        <v>71250</v>
      </c>
      <c r="H11" s="19">
        <v>71250</v>
      </c>
      <c r="I11" s="19"/>
      <c r="J11" s="19"/>
      <c r="K11" s="19"/>
      <c r="L11" s="19"/>
      <c r="M11" s="19"/>
      <c r="N11" s="19"/>
      <c r="O11" s="19"/>
      <c r="P11" s="25">
        <f t="shared" si="4"/>
        <v>356250</v>
      </c>
      <c r="Q11" s="3"/>
    </row>
    <row r="12" spans="1:17" x14ac:dyDescent="0.25">
      <c r="A12" s="16" t="s">
        <v>24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4">
        <f t="shared" si="4"/>
        <v>0</v>
      </c>
    </row>
    <row r="13" spans="1:17" x14ac:dyDescent="0.25">
      <c r="A13" s="16" t="s">
        <v>25</v>
      </c>
      <c r="B13" s="19">
        <v>159629655</v>
      </c>
      <c r="C13" s="19">
        <v>1160990.8</v>
      </c>
      <c r="D13" s="19">
        <v>10920162.380000001</v>
      </c>
      <c r="E13" s="19">
        <v>13689002.310000001</v>
      </c>
      <c r="F13" s="19">
        <v>13440589.369999999</v>
      </c>
      <c r="G13" s="19">
        <v>11424494.220000001</v>
      </c>
      <c r="H13" s="19">
        <v>11638762.960000001</v>
      </c>
      <c r="I13" s="19">
        <v>1823701.35</v>
      </c>
      <c r="J13" s="19">
        <v>24986103.940000001</v>
      </c>
      <c r="K13" s="19"/>
      <c r="L13" s="19"/>
      <c r="M13" s="19"/>
      <c r="N13" s="19"/>
      <c r="O13" s="19"/>
      <c r="P13" s="25">
        <f t="shared" si="4"/>
        <v>87922816.530000001</v>
      </c>
    </row>
    <row r="14" spans="1:17" x14ac:dyDescent="0.25">
      <c r="A14" s="15" t="s">
        <v>26</v>
      </c>
      <c r="B14" s="18">
        <f>SUM(B15:B23)</f>
        <v>342180581</v>
      </c>
      <c r="C14" s="18">
        <f>SUM(C15:C23)</f>
        <v>212254583.69000003</v>
      </c>
      <c r="D14" s="18">
        <f t="shared" ref="D14:J14" si="5">SUM(D15:D23)</f>
        <v>937198.5</v>
      </c>
      <c r="E14" s="18">
        <f t="shared" si="5"/>
        <v>2268087.9900000002</v>
      </c>
      <c r="F14" s="18">
        <f t="shared" si="5"/>
        <v>4679400.51</v>
      </c>
      <c r="G14" s="18">
        <f t="shared" si="5"/>
        <v>2260064.0500000003</v>
      </c>
      <c r="H14" s="18">
        <f t="shared" si="5"/>
        <v>4236305.72</v>
      </c>
      <c r="I14" s="18">
        <f t="shared" si="5"/>
        <v>5648089.4000000004</v>
      </c>
      <c r="J14" s="18">
        <f t="shared" si="5"/>
        <v>37225059.370000005</v>
      </c>
      <c r="K14" s="18"/>
      <c r="L14" s="18"/>
      <c r="M14" s="18">
        <f t="shared" ref="M14:O14" si="6">SUM(M15:M23)</f>
        <v>0</v>
      </c>
      <c r="N14" s="18">
        <f t="shared" si="6"/>
        <v>0</v>
      </c>
      <c r="O14" s="18">
        <f t="shared" si="6"/>
        <v>0</v>
      </c>
      <c r="P14" s="24">
        <f t="shared" si="4"/>
        <v>57254205.540000007</v>
      </c>
    </row>
    <row r="15" spans="1:17" x14ac:dyDescent="0.25">
      <c r="A15" s="16" t="s">
        <v>27</v>
      </c>
      <c r="B15" s="19">
        <v>159568032</v>
      </c>
      <c r="C15" s="19">
        <v>1381295.99</v>
      </c>
      <c r="D15" s="19">
        <v>937198.5</v>
      </c>
      <c r="E15" s="19">
        <v>103474.64</v>
      </c>
      <c r="F15" s="19">
        <v>1858657.48</v>
      </c>
      <c r="G15" s="19">
        <v>1353259.02</v>
      </c>
      <c r="H15" s="19">
        <v>925709.86</v>
      </c>
      <c r="I15" s="19">
        <v>690823.11</v>
      </c>
      <c r="J15" s="19">
        <v>31964846.399999999</v>
      </c>
      <c r="K15" s="19"/>
      <c r="L15" s="19"/>
      <c r="M15" s="19"/>
      <c r="N15" s="19"/>
      <c r="O15" s="19"/>
      <c r="P15" s="25">
        <f t="shared" si="4"/>
        <v>37833969.009999998</v>
      </c>
    </row>
    <row r="16" spans="1:17" x14ac:dyDescent="0.25">
      <c r="A16" s="16" t="s">
        <v>28</v>
      </c>
      <c r="B16" s="19">
        <v>9575000</v>
      </c>
      <c r="C16" s="19"/>
      <c r="D16" s="19"/>
      <c r="E16" s="19"/>
      <c r="F16" s="19">
        <v>100416.66</v>
      </c>
      <c r="G16" s="19">
        <v>50208.33</v>
      </c>
      <c r="H16" s="19">
        <v>103250</v>
      </c>
      <c r="I16" s="19">
        <v>158862.06</v>
      </c>
      <c r="J16" s="19">
        <v>100416.66</v>
      </c>
      <c r="K16" s="19"/>
      <c r="L16" s="19"/>
      <c r="M16" s="19"/>
      <c r="N16" s="19"/>
      <c r="O16" s="19"/>
      <c r="P16" s="25">
        <f t="shared" si="4"/>
        <v>513153.70999999996</v>
      </c>
    </row>
    <row r="17" spans="1:16" x14ac:dyDescent="0.25">
      <c r="A17" s="16" t="s">
        <v>29</v>
      </c>
      <c r="B17" s="19">
        <v>40348000</v>
      </c>
      <c r="C17" s="19">
        <v>737334</v>
      </c>
      <c r="D17" s="19"/>
      <c r="E17" s="19">
        <v>884650</v>
      </c>
      <c r="F17" s="19">
        <v>970950</v>
      </c>
      <c r="G17" s="19">
        <v>3300</v>
      </c>
      <c r="H17" s="19">
        <v>541350</v>
      </c>
      <c r="I17" s="19">
        <v>1937250</v>
      </c>
      <c r="J17" s="19">
        <v>1642000</v>
      </c>
      <c r="K17" s="19"/>
      <c r="L17" s="19"/>
      <c r="M17" s="19"/>
      <c r="N17" s="19"/>
      <c r="O17" s="19"/>
      <c r="P17" s="25">
        <f t="shared" si="4"/>
        <v>5979500</v>
      </c>
    </row>
    <row r="18" spans="1:16" x14ac:dyDescent="0.25">
      <c r="A18" s="16" t="s">
        <v>30</v>
      </c>
      <c r="B18" s="19">
        <v>1635000</v>
      </c>
      <c r="C18" s="19">
        <v>275000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5">
        <f t="shared" si="4"/>
        <v>0</v>
      </c>
    </row>
    <row r="19" spans="1:16" x14ac:dyDescent="0.25">
      <c r="A19" s="16" t="s">
        <v>31</v>
      </c>
      <c r="B19" s="19">
        <v>19804000</v>
      </c>
      <c r="C19" s="19">
        <v>24867441</v>
      </c>
      <c r="D19" s="19"/>
      <c r="E19" s="19"/>
      <c r="F19" s="19">
        <v>960000</v>
      </c>
      <c r="G19" s="19">
        <v>39000</v>
      </c>
      <c r="H19" s="19"/>
      <c r="I19" s="19">
        <v>397195.08</v>
      </c>
      <c r="J19" s="19">
        <v>2334758.2000000002</v>
      </c>
      <c r="K19" s="19"/>
      <c r="L19" s="19"/>
      <c r="M19" s="19"/>
      <c r="N19" s="19"/>
      <c r="O19" s="19"/>
      <c r="P19" s="25">
        <f t="shared" si="4"/>
        <v>3730953.2800000003</v>
      </c>
    </row>
    <row r="20" spans="1:16" x14ac:dyDescent="0.25">
      <c r="A20" s="16" t="s">
        <v>32</v>
      </c>
      <c r="B20" s="19">
        <v>18836800</v>
      </c>
      <c r="C20" s="19">
        <v>962562</v>
      </c>
      <c r="D20" s="19"/>
      <c r="E20" s="19">
        <v>1279963.3500000001</v>
      </c>
      <c r="F20" s="19">
        <v>612536.74</v>
      </c>
      <c r="G20" s="19">
        <v>438815.64</v>
      </c>
      <c r="H20" s="19">
        <v>682914.46</v>
      </c>
      <c r="I20" s="19">
        <v>1354923.46</v>
      </c>
      <c r="J20" s="19">
        <v>514102.55</v>
      </c>
      <c r="K20" s="19"/>
      <c r="L20" s="19"/>
      <c r="M20" s="19"/>
      <c r="N20" s="19"/>
      <c r="O20" s="19"/>
      <c r="P20" s="25">
        <f t="shared" si="4"/>
        <v>4883256.2</v>
      </c>
    </row>
    <row r="21" spans="1:16" x14ac:dyDescent="0.25">
      <c r="A21" s="16" t="s">
        <v>33</v>
      </c>
      <c r="B21" s="19">
        <v>25098799</v>
      </c>
      <c r="C21" s="19">
        <v>215532046.15000001</v>
      </c>
      <c r="D21" s="19"/>
      <c r="E21" s="19"/>
      <c r="F21" s="19">
        <v>112945.13</v>
      </c>
      <c r="G21" s="19">
        <v>353481.14</v>
      </c>
      <c r="H21" s="19">
        <v>574864.6</v>
      </c>
      <c r="I21" s="19">
        <v>644705.68999999994</v>
      </c>
      <c r="J21" s="19">
        <v>280059.15000000002</v>
      </c>
      <c r="K21" s="19"/>
      <c r="L21" s="19"/>
      <c r="M21" s="19"/>
      <c r="N21" s="19"/>
      <c r="O21" s="19"/>
      <c r="P21" s="25">
        <f t="shared" si="4"/>
        <v>1966055.71</v>
      </c>
    </row>
    <row r="22" spans="1:16" x14ac:dyDescent="0.25">
      <c r="A22" s="16" t="s">
        <v>34</v>
      </c>
      <c r="B22" s="19">
        <v>45814950</v>
      </c>
      <c r="C22" s="19">
        <v>-23068556.48</v>
      </c>
      <c r="D22" s="19"/>
      <c r="E22" s="19"/>
      <c r="F22" s="19"/>
      <c r="G22" s="19"/>
      <c r="H22" s="19">
        <v>870490.5</v>
      </c>
      <c r="I22" s="19">
        <v>453356</v>
      </c>
      <c r="J22" s="19">
        <v>184971.82</v>
      </c>
      <c r="K22" s="19"/>
      <c r="L22" s="19"/>
      <c r="M22" s="19"/>
      <c r="N22" s="19"/>
      <c r="O22" s="19"/>
      <c r="P22" s="25">
        <f t="shared" si="4"/>
        <v>1508818.32</v>
      </c>
    </row>
    <row r="23" spans="1:16" x14ac:dyDescent="0.25">
      <c r="A23" s="16" t="s">
        <v>35</v>
      </c>
      <c r="B23" s="19">
        <v>21500000</v>
      </c>
      <c r="C23" s="19">
        <v>-8432538.9700000007</v>
      </c>
      <c r="D23" s="19"/>
      <c r="E23" s="19"/>
      <c r="F23" s="19">
        <v>63894.5</v>
      </c>
      <c r="G23" s="19">
        <v>21999.919999999998</v>
      </c>
      <c r="H23" s="19">
        <v>537726.30000000005</v>
      </c>
      <c r="I23" s="19">
        <v>10974</v>
      </c>
      <c r="J23" s="19">
        <v>203904.59</v>
      </c>
      <c r="K23" s="19"/>
      <c r="L23" s="19"/>
      <c r="M23" s="19"/>
      <c r="N23" s="19"/>
      <c r="O23" s="19"/>
      <c r="P23" s="25">
        <f t="shared" si="4"/>
        <v>838499.31</v>
      </c>
    </row>
    <row r="24" spans="1:16" x14ac:dyDescent="0.25">
      <c r="A24" s="15" t="s">
        <v>36</v>
      </c>
      <c r="B24" s="18">
        <f>SUM(B25:B33)</f>
        <v>111460364</v>
      </c>
      <c r="C24" s="18">
        <f>SUM(C25:C33)</f>
        <v>29731129.57</v>
      </c>
      <c r="D24" s="18">
        <f t="shared" ref="D24:J24" si="7">SUM(D25:D33)</f>
        <v>0</v>
      </c>
      <c r="E24" s="18">
        <f t="shared" si="7"/>
        <v>0</v>
      </c>
      <c r="F24" s="18">
        <f t="shared" si="7"/>
        <v>338750.81999999995</v>
      </c>
      <c r="G24" s="18">
        <f t="shared" si="7"/>
        <v>1414707</v>
      </c>
      <c r="H24" s="18">
        <f t="shared" si="7"/>
        <v>3088897.91</v>
      </c>
      <c r="I24" s="18">
        <f t="shared" si="7"/>
        <v>3198888.0599999996</v>
      </c>
      <c r="J24" s="18">
        <f t="shared" si="7"/>
        <v>5540151.3399999999</v>
      </c>
      <c r="K24" s="18"/>
      <c r="L24" s="18"/>
      <c r="M24" s="18">
        <f t="shared" ref="M24:O24" si="8">SUM(M25:M32)</f>
        <v>0</v>
      </c>
      <c r="N24" s="18">
        <f t="shared" si="8"/>
        <v>0</v>
      </c>
      <c r="O24" s="18">
        <f t="shared" si="8"/>
        <v>0</v>
      </c>
      <c r="P24" s="24">
        <f t="shared" si="4"/>
        <v>13581395.129999999</v>
      </c>
    </row>
    <row r="25" spans="1:16" x14ac:dyDescent="0.25">
      <c r="A25" s="16" t="s">
        <v>37</v>
      </c>
      <c r="B25" s="19">
        <v>14000000</v>
      </c>
      <c r="C25" s="19">
        <v>-4118565</v>
      </c>
      <c r="D25" s="19"/>
      <c r="E25" s="19"/>
      <c r="F25" s="19">
        <v>124728.32000000001</v>
      </c>
      <c r="G25" s="19">
        <v>121260</v>
      </c>
      <c r="H25" s="19">
        <v>77018.86</v>
      </c>
      <c r="I25" s="19">
        <v>283350</v>
      </c>
      <c r="J25" s="19">
        <v>228208.55</v>
      </c>
      <c r="K25" s="19"/>
      <c r="L25" s="19"/>
      <c r="M25" s="19"/>
      <c r="N25" s="19"/>
      <c r="O25" s="19"/>
      <c r="P25" s="25">
        <f t="shared" si="4"/>
        <v>834565.73</v>
      </c>
    </row>
    <row r="26" spans="1:16" x14ac:dyDescent="0.25">
      <c r="A26" s="16" t="s">
        <v>38</v>
      </c>
      <c r="B26" s="19">
        <v>3517500</v>
      </c>
      <c r="C26" s="19">
        <v>920366</v>
      </c>
      <c r="D26" s="19"/>
      <c r="E26" s="19"/>
      <c r="F26" s="19"/>
      <c r="G26" s="19">
        <v>57820</v>
      </c>
      <c r="H26" s="19">
        <v>9740.91</v>
      </c>
      <c r="I26" s="19">
        <v>150759.75</v>
      </c>
      <c r="J26" s="19">
        <v>232460</v>
      </c>
      <c r="K26" s="19"/>
      <c r="L26" s="19"/>
      <c r="M26" s="19"/>
      <c r="N26" s="19"/>
      <c r="O26" s="19"/>
      <c r="P26" s="25">
        <f t="shared" si="4"/>
        <v>450780.66000000003</v>
      </c>
    </row>
    <row r="27" spans="1:16" x14ac:dyDescent="0.25">
      <c r="A27" s="16" t="s">
        <v>39</v>
      </c>
      <c r="B27" s="19">
        <v>6772800</v>
      </c>
      <c r="C27" s="19">
        <v>-512600.26</v>
      </c>
      <c r="D27" s="19"/>
      <c r="E27" s="19"/>
      <c r="F27" s="19">
        <v>130124.5</v>
      </c>
      <c r="G27" s="19">
        <v>426304.5</v>
      </c>
      <c r="H27" s="19">
        <v>318895.33</v>
      </c>
      <c r="I27" s="19">
        <v>85506.6</v>
      </c>
      <c r="J27" s="19">
        <v>1172224.52</v>
      </c>
      <c r="K27" s="19"/>
      <c r="L27" s="19"/>
      <c r="M27" s="19"/>
      <c r="N27" s="19"/>
      <c r="O27" s="19"/>
      <c r="P27" s="25">
        <f t="shared" si="4"/>
        <v>2133055.4500000002</v>
      </c>
    </row>
    <row r="28" spans="1:16" x14ac:dyDescent="0.25">
      <c r="A28" s="16" t="s">
        <v>40</v>
      </c>
      <c r="B28" s="19">
        <v>350000</v>
      </c>
      <c r="C28" s="19">
        <v>103836</v>
      </c>
      <c r="D28" s="19"/>
      <c r="E28" s="19"/>
      <c r="F28" s="19"/>
      <c r="G28" s="19"/>
      <c r="H28" s="19">
        <v>112835</v>
      </c>
      <c r="I28" s="19">
        <v>-36730</v>
      </c>
      <c r="J28" s="19"/>
      <c r="K28" s="19"/>
      <c r="L28" s="19"/>
      <c r="M28" s="19"/>
      <c r="N28" s="19"/>
      <c r="O28" s="19"/>
      <c r="P28" s="25">
        <f t="shared" si="4"/>
        <v>76105</v>
      </c>
    </row>
    <row r="29" spans="1:16" x14ac:dyDescent="0.25">
      <c r="A29" s="16" t="s">
        <v>41</v>
      </c>
      <c r="B29" s="19">
        <v>10215090</v>
      </c>
      <c r="C29" s="19">
        <v>272494</v>
      </c>
      <c r="D29" s="19"/>
      <c r="E29" s="19"/>
      <c r="F29" s="19">
        <v>74670.399999999994</v>
      </c>
      <c r="G29" s="19">
        <v>47620</v>
      </c>
      <c r="H29" s="19">
        <v>21546.13</v>
      </c>
      <c r="I29" s="19">
        <v>949410.3</v>
      </c>
      <c r="J29" s="19">
        <v>136621.32999999999</v>
      </c>
      <c r="K29" s="19"/>
      <c r="L29" s="19"/>
      <c r="M29" s="19"/>
      <c r="N29" s="19"/>
      <c r="O29" s="19"/>
      <c r="P29" s="25">
        <f t="shared" si="4"/>
        <v>1229868.1600000001</v>
      </c>
    </row>
    <row r="30" spans="1:16" x14ac:dyDescent="0.25">
      <c r="A30" s="16" t="s">
        <v>42</v>
      </c>
      <c r="B30" s="19">
        <v>8307200</v>
      </c>
      <c r="C30" s="19">
        <v>-1264300.1299999999</v>
      </c>
      <c r="D30" s="19"/>
      <c r="E30" s="19"/>
      <c r="F30" s="19"/>
      <c r="G30" s="19"/>
      <c r="H30" s="19">
        <v>99220.3</v>
      </c>
      <c r="I30" s="19">
        <v>76730.679999999993</v>
      </c>
      <c r="J30" s="19">
        <v>59287.92</v>
      </c>
      <c r="K30" s="19"/>
      <c r="L30" s="19"/>
      <c r="M30" s="19"/>
      <c r="N30" s="19"/>
      <c r="O30" s="19"/>
      <c r="P30" s="25">
        <f t="shared" si="4"/>
        <v>235238.89999999997</v>
      </c>
    </row>
    <row r="31" spans="1:16" x14ac:dyDescent="0.25">
      <c r="A31" s="16" t="s">
        <v>43</v>
      </c>
      <c r="B31" s="19">
        <v>54071359</v>
      </c>
      <c r="C31" s="19">
        <v>19553785.309999999</v>
      </c>
      <c r="D31" s="19"/>
      <c r="E31" s="19"/>
      <c r="F31" s="19"/>
      <c r="G31" s="19"/>
      <c r="H31" s="19">
        <v>8584.5</v>
      </c>
      <c r="I31" s="19">
        <v>1504298.1</v>
      </c>
      <c r="J31" s="19">
        <v>2423505.4</v>
      </c>
      <c r="K31" s="19"/>
      <c r="L31" s="19"/>
      <c r="M31" s="19"/>
      <c r="N31" s="19"/>
      <c r="O31" s="19"/>
      <c r="P31" s="25">
        <f t="shared" si="4"/>
        <v>3936388</v>
      </c>
    </row>
    <row r="32" spans="1:16" x14ac:dyDescent="0.25">
      <c r="A32" s="16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L32" s="19"/>
      <c r="M32" s="19"/>
      <c r="N32" s="19"/>
      <c r="O32" s="19"/>
      <c r="P32" s="25">
        <f t="shared" si="4"/>
        <v>0</v>
      </c>
    </row>
    <row r="33" spans="1:16" x14ac:dyDescent="0.25">
      <c r="A33" s="16" t="s">
        <v>45</v>
      </c>
      <c r="B33" s="19">
        <v>14226415</v>
      </c>
      <c r="C33" s="19">
        <v>14776113.65</v>
      </c>
      <c r="D33" s="19"/>
      <c r="E33" s="19"/>
      <c r="F33" s="19">
        <v>9227.6</v>
      </c>
      <c r="G33" s="19">
        <v>761702.5</v>
      </c>
      <c r="H33" s="19">
        <v>2441056.88</v>
      </c>
      <c r="I33" s="19">
        <v>185562.63</v>
      </c>
      <c r="J33" s="19">
        <v>1287843.6200000001</v>
      </c>
      <c r="K33" s="19"/>
      <c r="L33" s="19"/>
      <c r="M33" s="19"/>
      <c r="N33" s="19"/>
      <c r="O33" s="19"/>
      <c r="P33" s="25">
        <f t="shared" si="4"/>
        <v>4685393.2300000004</v>
      </c>
    </row>
    <row r="34" spans="1:16" x14ac:dyDescent="0.25">
      <c r="A34" s="15" t="s">
        <v>46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4">
        <f t="shared" si="4"/>
        <v>0</v>
      </c>
    </row>
    <row r="35" spans="1:16" x14ac:dyDescent="0.25">
      <c r="A35" s="16" t="s">
        <v>47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4">
        <f t="shared" si="4"/>
        <v>0</v>
      </c>
    </row>
    <row r="36" spans="1:16" x14ac:dyDescent="0.25">
      <c r="A36" s="16" t="s">
        <v>48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4">
        <f t="shared" si="4"/>
        <v>0</v>
      </c>
    </row>
    <row r="37" spans="1:16" x14ac:dyDescent="0.25">
      <c r="A37" s="16" t="s">
        <v>49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4">
        <f t="shared" si="4"/>
        <v>0</v>
      </c>
    </row>
    <row r="38" spans="1:16" x14ac:dyDescent="0.25">
      <c r="A38" s="16" t="s">
        <v>50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4">
        <f t="shared" si="4"/>
        <v>0</v>
      </c>
    </row>
    <row r="39" spans="1:16" x14ac:dyDescent="0.25">
      <c r="A39" s="16" t="s">
        <v>51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4">
        <f t="shared" si="4"/>
        <v>0</v>
      </c>
    </row>
    <row r="40" spans="1:16" x14ac:dyDescent="0.25">
      <c r="A40" s="16" t="s">
        <v>52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4">
        <f t="shared" si="4"/>
        <v>0</v>
      </c>
    </row>
    <row r="41" spans="1:16" x14ac:dyDescent="0.25">
      <c r="A41" s="16" t="s">
        <v>53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4">
        <f t="shared" si="4"/>
        <v>0</v>
      </c>
    </row>
    <row r="42" spans="1:16" x14ac:dyDescent="0.25">
      <c r="A42" s="16" t="s">
        <v>54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4">
        <f t="shared" si="4"/>
        <v>0</v>
      </c>
    </row>
    <row r="43" spans="1:16" x14ac:dyDescent="0.25">
      <c r="A43" s="15" t="s">
        <v>55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4">
        <f t="shared" si="4"/>
        <v>0</v>
      </c>
    </row>
    <row r="44" spans="1:16" x14ac:dyDescent="0.25">
      <c r="A44" s="16" t="s">
        <v>56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4">
        <f t="shared" si="4"/>
        <v>0</v>
      </c>
    </row>
    <row r="45" spans="1:16" x14ac:dyDescent="0.25">
      <c r="A45" s="16" t="s">
        <v>57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4">
        <f t="shared" si="4"/>
        <v>0</v>
      </c>
    </row>
    <row r="46" spans="1:16" x14ac:dyDescent="0.25">
      <c r="A46" s="16" t="s">
        <v>58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4">
        <f t="shared" si="4"/>
        <v>0</v>
      </c>
    </row>
    <row r="47" spans="1:16" x14ac:dyDescent="0.25">
      <c r="A47" s="16" t="s">
        <v>59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4">
        <f t="shared" si="4"/>
        <v>0</v>
      </c>
    </row>
    <row r="48" spans="1:16" x14ac:dyDescent="0.25">
      <c r="A48" s="16" t="s">
        <v>60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4">
        <f t="shared" si="4"/>
        <v>0</v>
      </c>
    </row>
    <row r="49" spans="1:16" x14ac:dyDescent="0.25">
      <c r="A49" s="16" t="s">
        <v>61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4">
        <f t="shared" si="4"/>
        <v>0</v>
      </c>
    </row>
    <row r="50" spans="1:16" x14ac:dyDescent="0.25">
      <c r="A50" s="15" t="s">
        <v>62</v>
      </c>
      <c r="B50" s="18">
        <f>SUM(B51:B59)</f>
        <v>187822528</v>
      </c>
      <c r="C50" s="18">
        <f t="shared" ref="C50:O50" si="9">SUM(C51:C59)</f>
        <v>-12010748.68</v>
      </c>
      <c r="D50" s="18">
        <f t="shared" si="9"/>
        <v>0</v>
      </c>
      <c r="E50" s="18">
        <f t="shared" si="9"/>
        <v>0</v>
      </c>
      <c r="F50" s="18">
        <f t="shared" si="9"/>
        <v>0</v>
      </c>
      <c r="G50" s="18">
        <f t="shared" si="9"/>
        <v>100061.57</v>
      </c>
      <c r="H50" s="18">
        <f t="shared" si="9"/>
        <v>7242783.4399999995</v>
      </c>
      <c r="I50" s="18">
        <f t="shared" si="9"/>
        <v>1209168.8700000001</v>
      </c>
      <c r="J50" s="18">
        <f t="shared" si="9"/>
        <v>1609623.9</v>
      </c>
      <c r="K50" s="18"/>
      <c r="L50" s="18"/>
      <c r="M50" s="18">
        <f t="shared" si="9"/>
        <v>0</v>
      </c>
      <c r="N50" s="18">
        <f t="shared" si="9"/>
        <v>0</v>
      </c>
      <c r="O50" s="18">
        <f t="shared" si="9"/>
        <v>0</v>
      </c>
      <c r="P50" s="24">
        <f t="shared" si="4"/>
        <v>10161637.779999999</v>
      </c>
    </row>
    <row r="51" spans="1:16" x14ac:dyDescent="0.25">
      <c r="A51" s="16" t="s">
        <v>63</v>
      </c>
      <c r="B51" s="19">
        <v>11688000</v>
      </c>
      <c r="C51" s="19">
        <v>14169650</v>
      </c>
      <c r="D51" s="19"/>
      <c r="E51" s="19"/>
      <c r="F51" s="19"/>
      <c r="G51" s="19">
        <v>100061.57</v>
      </c>
      <c r="H51" s="19">
        <v>6258368.6799999997</v>
      </c>
      <c r="I51" s="19">
        <v>719923.37</v>
      </c>
      <c r="J51" s="19">
        <v>614234.9</v>
      </c>
      <c r="K51" s="19"/>
      <c r="L51" s="19"/>
      <c r="M51" s="19"/>
      <c r="N51" s="19"/>
      <c r="O51" s="19"/>
      <c r="P51" s="25">
        <f t="shared" si="4"/>
        <v>7692588.5200000005</v>
      </c>
    </row>
    <row r="52" spans="1:16" x14ac:dyDescent="0.25">
      <c r="A52" s="16" t="s">
        <v>64</v>
      </c>
      <c r="B52" s="19">
        <v>750000</v>
      </c>
      <c r="C52" s="19">
        <v>1468700</v>
      </c>
      <c r="D52" s="19"/>
      <c r="E52" s="19"/>
      <c r="F52" s="19"/>
      <c r="G52" s="19"/>
      <c r="H52" s="19"/>
      <c r="I52" s="19"/>
      <c r="J52" s="19">
        <v>26550</v>
      </c>
      <c r="K52" s="19"/>
      <c r="M52" s="19"/>
      <c r="N52" s="19"/>
      <c r="O52" s="19"/>
      <c r="P52" s="25">
        <f t="shared" si="4"/>
        <v>26550</v>
      </c>
    </row>
    <row r="53" spans="1:16" x14ac:dyDescent="0.25">
      <c r="A53" s="16" t="s">
        <v>65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5">
        <f t="shared" si="4"/>
        <v>0</v>
      </c>
    </row>
    <row r="54" spans="1:16" x14ac:dyDescent="0.25">
      <c r="A54" s="16" t="s">
        <v>66</v>
      </c>
      <c r="B54" s="19">
        <v>89124095</v>
      </c>
      <c r="C54" s="19">
        <v>-15676400</v>
      </c>
      <c r="D54" s="19"/>
      <c r="E54" s="19"/>
      <c r="F54" s="19"/>
      <c r="G54" s="19"/>
      <c r="H54" s="19"/>
      <c r="I54" s="19">
        <v>455261.5</v>
      </c>
      <c r="J54" s="19"/>
      <c r="K54" s="19"/>
      <c r="L54" s="19"/>
      <c r="M54" s="19"/>
      <c r="N54" s="19"/>
      <c r="O54" s="19"/>
      <c r="P54" s="25">
        <f t="shared" si="4"/>
        <v>455261.5</v>
      </c>
    </row>
    <row r="55" spans="1:16" x14ac:dyDescent="0.25">
      <c r="A55" s="16" t="s">
        <v>67</v>
      </c>
      <c r="B55" s="19">
        <v>80160433</v>
      </c>
      <c r="C55" s="19">
        <v>-17867930.68</v>
      </c>
      <c r="D55" s="19"/>
      <c r="E55" s="19"/>
      <c r="F55" s="19"/>
      <c r="G55" s="19"/>
      <c r="H55" s="19">
        <v>984414.76</v>
      </c>
      <c r="I55" s="19">
        <v>33984</v>
      </c>
      <c r="J55" s="19">
        <v>72039</v>
      </c>
      <c r="K55" s="19"/>
      <c r="L55" s="19"/>
      <c r="M55" s="19"/>
      <c r="N55" s="19"/>
      <c r="O55" s="19"/>
      <c r="P55" s="25">
        <f t="shared" si="4"/>
        <v>1090437.76</v>
      </c>
    </row>
    <row r="56" spans="1:16" x14ac:dyDescent="0.25">
      <c r="A56" s="16" t="s">
        <v>68</v>
      </c>
      <c r="B56" s="19">
        <v>300000</v>
      </c>
      <c r="C56" s="19">
        <v>112298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5">
        <f t="shared" si="4"/>
        <v>0</v>
      </c>
    </row>
    <row r="57" spans="1:16" x14ac:dyDescent="0.25">
      <c r="A57" s="16" t="s">
        <v>69</v>
      </c>
      <c r="B57" s="19"/>
      <c r="C57" s="19">
        <v>9632934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5">
        <f t="shared" si="4"/>
        <v>0</v>
      </c>
    </row>
    <row r="58" spans="1:16" x14ac:dyDescent="0.25">
      <c r="A58" s="16" t="s">
        <v>70</v>
      </c>
      <c r="B58" s="19">
        <v>5800000</v>
      </c>
      <c r="C58" s="19">
        <v>-3850000</v>
      </c>
      <c r="D58" s="19"/>
      <c r="E58" s="19"/>
      <c r="F58" s="19"/>
      <c r="G58" s="19"/>
      <c r="H58" s="19"/>
      <c r="I58" s="19"/>
      <c r="J58" s="19">
        <v>896800</v>
      </c>
      <c r="K58" s="19"/>
      <c r="L58" s="19"/>
      <c r="M58" s="19"/>
      <c r="N58" s="19"/>
      <c r="O58" s="19"/>
      <c r="P58" s="25">
        <f t="shared" si="4"/>
        <v>896800</v>
      </c>
    </row>
    <row r="59" spans="1:16" x14ac:dyDescent="0.25">
      <c r="A59" s="16" t="s">
        <v>71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4">
        <f t="shared" si="4"/>
        <v>0</v>
      </c>
    </row>
    <row r="60" spans="1:16" x14ac:dyDescent="0.25">
      <c r="A60" s="15" t="s">
        <v>72</v>
      </c>
      <c r="B60" s="18">
        <f>SUM(B61:B64)</f>
        <v>101200000</v>
      </c>
      <c r="C60" s="18">
        <f t="shared" ref="C60:O60" si="10">SUM(C61:C64)</f>
        <v>115449327.42</v>
      </c>
      <c r="D60" s="18">
        <f t="shared" si="10"/>
        <v>0</v>
      </c>
      <c r="E60" s="18">
        <f t="shared" si="10"/>
        <v>0</v>
      </c>
      <c r="F60" s="18">
        <f t="shared" si="10"/>
        <v>0</v>
      </c>
      <c r="G60" s="18">
        <f t="shared" si="10"/>
        <v>0</v>
      </c>
      <c r="H60" s="18">
        <f t="shared" si="10"/>
        <v>0</v>
      </c>
      <c r="I60" s="18">
        <f t="shared" si="10"/>
        <v>0</v>
      </c>
      <c r="J60" s="18">
        <f t="shared" si="10"/>
        <v>790600</v>
      </c>
      <c r="K60" s="18"/>
      <c r="L60" s="18"/>
      <c r="M60" s="18">
        <f t="shared" si="10"/>
        <v>0</v>
      </c>
      <c r="N60" s="18">
        <f t="shared" si="10"/>
        <v>0</v>
      </c>
      <c r="O60" s="18">
        <f t="shared" si="10"/>
        <v>0</v>
      </c>
      <c r="P60" s="24">
        <f t="shared" si="4"/>
        <v>790600</v>
      </c>
    </row>
    <row r="61" spans="1:16" x14ac:dyDescent="0.25">
      <c r="A61" s="16" t="s">
        <v>73</v>
      </c>
      <c r="B61" s="19">
        <v>37700000</v>
      </c>
      <c r="C61" s="19">
        <v>20438083.030000001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4">
        <f t="shared" si="4"/>
        <v>0</v>
      </c>
    </row>
    <row r="62" spans="1:16" x14ac:dyDescent="0.25">
      <c r="A62" s="16" t="s">
        <v>74</v>
      </c>
      <c r="B62" s="19">
        <v>63500000</v>
      </c>
      <c r="C62" s="19">
        <v>95011244.390000001</v>
      </c>
      <c r="D62" s="19"/>
      <c r="E62" s="19"/>
      <c r="F62" s="19"/>
      <c r="G62" s="19"/>
      <c r="H62" s="19"/>
      <c r="I62" s="19"/>
      <c r="J62" s="19">
        <v>790600</v>
      </c>
      <c r="K62" s="19"/>
      <c r="L62" s="19"/>
      <c r="M62" s="19"/>
      <c r="N62" s="19"/>
      <c r="O62" s="19"/>
      <c r="P62" s="25">
        <f t="shared" si="4"/>
        <v>790600</v>
      </c>
    </row>
    <row r="63" spans="1:16" x14ac:dyDescent="0.25">
      <c r="A63" s="16" t="s">
        <v>75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4">
        <f t="shared" si="4"/>
        <v>0</v>
      </c>
    </row>
    <row r="64" spans="1:16" x14ac:dyDescent="0.25">
      <c r="A64" s="16" t="s">
        <v>76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4">
        <f t="shared" si="4"/>
        <v>0</v>
      </c>
    </row>
    <row r="65" spans="1:16" x14ac:dyDescent="0.25">
      <c r="A65" s="15" t="s">
        <v>77</v>
      </c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4">
        <f t="shared" si="4"/>
        <v>0</v>
      </c>
    </row>
    <row r="66" spans="1:16" x14ac:dyDescent="0.25">
      <c r="A66" s="16" t="s">
        <v>78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4">
        <f t="shared" si="4"/>
        <v>0</v>
      </c>
    </row>
    <row r="67" spans="1:16" x14ac:dyDescent="0.25">
      <c r="A67" s="16" t="s">
        <v>79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4">
        <f t="shared" si="4"/>
        <v>0</v>
      </c>
    </row>
    <row r="68" spans="1:16" x14ac:dyDescent="0.25">
      <c r="A68" s="15" t="s">
        <v>80</v>
      </c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4">
        <f t="shared" si="4"/>
        <v>0</v>
      </c>
    </row>
    <row r="69" spans="1:16" x14ac:dyDescent="0.25">
      <c r="A69" s="16" t="s">
        <v>81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4">
        <f t="shared" si="4"/>
        <v>0</v>
      </c>
    </row>
    <row r="70" spans="1:16" x14ac:dyDescent="0.25">
      <c r="A70" s="16" t="s">
        <v>82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4">
        <f t="shared" si="4"/>
        <v>0</v>
      </c>
    </row>
    <row r="71" spans="1:16" x14ac:dyDescent="0.25">
      <c r="A71" s="16" t="s">
        <v>83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4">
        <f t="shared" si="4"/>
        <v>0</v>
      </c>
    </row>
    <row r="72" spans="1:16" x14ac:dyDescent="0.25">
      <c r="A72" s="14" t="s">
        <v>84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24">
        <f t="shared" si="4"/>
        <v>0</v>
      </c>
    </row>
    <row r="73" spans="1:16" x14ac:dyDescent="0.25">
      <c r="A73" s="15" t="s">
        <v>85</v>
      </c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4">
        <f t="shared" ref="P73:P80" si="11">SUM(D73:O73)</f>
        <v>0</v>
      </c>
    </row>
    <row r="74" spans="1:16" x14ac:dyDescent="0.25">
      <c r="A74" s="16" t="s">
        <v>86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24">
        <f t="shared" si="11"/>
        <v>0</v>
      </c>
    </row>
    <row r="75" spans="1:16" x14ac:dyDescent="0.25">
      <c r="A75" s="16" t="s">
        <v>87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4">
        <f t="shared" si="11"/>
        <v>0</v>
      </c>
    </row>
    <row r="76" spans="1:16" x14ac:dyDescent="0.25">
      <c r="A76" s="15" t="s">
        <v>88</v>
      </c>
      <c r="B76" s="18">
        <f>SUM(B77:B78)</f>
        <v>0</v>
      </c>
      <c r="C76" s="18">
        <f>SUM(C77:C78)</f>
        <v>1946499</v>
      </c>
      <c r="D76" s="18">
        <f t="shared" ref="D76:J76" si="12">SUM(D77:D78)</f>
        <v>0</v>
      </c>
      <c r="E76" s="18">
        <f t="shared" si="12"/>
        <v>0</v>
      </c>
      <c r="F76" s="18">
        <f t="shared" si="12"/>
        <v>0</v>
      </c>
      <c r="G76" s="18">
        <f t="shared" si="12"/>
        <v>0</v>
      </c>
      <c r="H76" s="18">
        <f t="shared" si="12"/>
        <v>0</v>
      </c>
      <c r="I76" s="18">
        <f t="shared" si="12"/>
        <v>0</v>
      </c>
      <c r="J76" s="18">
        <f t="shared" si="12"/>
        <v>607200</v>
      </c>
      <c r="K76" s="18"/>
      <c r="L76" s="19"/>
      <c r="M76" s="19"/>
      <c r="N76" s="19"/>
      <c r="O76" s="19"/>
      <c r="P76" s="24">
        <f t="shared" si="11"/>
        <v>607200</v>
      </c>
    </row>
    <row r="77" spans="1:16" x14ac:dyDescent="0.25">
      <c r="A77" s="16" t="s">
        <v>89</v>
      </c>
      <c r="B77" s="19"/>
      <c r="C77" s="19">
        <v>1946499</v>
      </c>
      <c r="D77" s="19"/>
      <c r="E77" s="19"/>
      <c r="F77" s="19"/>
      <c r="G77" s="19"/>
      <c r="H77" s="19"/>
      <c r="I77" s="19"/>
      <c r="J77" s="19">
        <v>607200</v>
      </c>
      <c r="K77" s="19"/>
      <c r="L77" s="19"/>
      <c r="M77" s="19"/>
      <c r="N77" s="19"/>
      <c r="O77" s="19"/>
      <c r="P77" s="25">
        <f t="shared" si="11"/>
        <v>607200</v>
      </c>
    </row>
    <row r="78" spans="1:16" x14ac:dyDescent="0.25">
      <c r="A78" s="16" t="s">
        <v>90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4">
        <f t="shared" si="11"/>
        <v>0</v>
      </c>
    </row>
    <row r="79" spans="1:16" x14ac:dyDescent="0.25">
      <c r="A79" s="15" t="s">
        <v>91</v>
      </c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4">
        <f t="shared" si="11"/>
        <v>0</v>
      </c>
    </row>
    <row r="80" spans="1:16" x14ac:dyDescent="0.25">
      <c r="A80" s="16" t="s">
        <v>92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4">
        <f t="shared" si="11"/>
        <v>0</v>
      </c>
    </row>
    <row r="81" spans="1:16" x14ac:dyDescent="0.25">
      <c r="A81" s="13" t="s">
        <v>93</v>
      </c>
      <c r="B81" s="21">
        <f>+B7</f>
        <v>2108317326</v>
      </c>
      <c r="C81" s="21">
        <f t="shared" ref="C81:P81" si="13">+C7</f>
        <v>428887387</v>
      </c>
      <c r="D81" s="21">
        <f t="shared" si="13"/>
        <v>84624677.25</v>
      </c>
      <c r="E81" s="21">
        <f t="shared" si="13"/>
        <v>106834187.47</v>
      </c>
      <c r="F81" s="21">
        <f t="shared" si="13"/>
        <v>108501471.2</v>
      </c>
      <c r="G81" s="21">
        <f t="shared" si="13"/>
        <v>89970919.689999983</v>
      </c>
      <c r="H81" s="21">
        <f t="shared" si="13"/>
        <v>103641433.19999999</v>
      </c>
      <c r="I81" s="21">
        <f t="shared" si="13"/>
        <v>26446625.109999999</v>
      </c>
      <c r="J81" s="21">
        <f t="shared" si="13"/>
        <v>234980819.18000001</v>
      </c>
      <c r="K81" s="21"/>
      <c r="L81" s="21"/>
      <c r="M81" s="21">
        <f t="shared" si="13"/>
        <v>0</v>
      </c>
      <c r="N81" s="21">
        <f t="shared" si="13"/>
        <v>0</v>
      </c>
      <c r="O81" s="21">
        <f t="shared" si="13"/>
        <v>0</v>
      </c>
      <c r="P81" s="23">
        <f t="shared" si="13"/>
        <v>755607333.0999999</v>
      </c>
    </row>
    <row r="82" spans="1:16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8.75" x14ac:dyDescent="0.3">
      <c r="A83" s="84" t="s">
        <v>96</v>
      </c>
      <c r="B83" s="84"/>
      <c r="C83" s="84"/>
      <c r="D83" s="84"/>
      <c r="L83" s="85" t="s">
        <v>97</v>
      </c>
      <c r="M83" s="85"/>
      <c r="N83" s="85"/>
      <c r="O83" s="85"/>
    </row>
    <row r="84" spans="1:16" x14ac:dyDescent="0.25">
      <c r="A84" s="81" t="s">
        <v>103</v>
      </c>
      <c r="B84" s="81"/>
      <c r="C84" s="81"/>
      <c r="D84" s="81"/>
      <c r="L84" s="81" t="s">
        <v>98</v>
      </c>
      <c r="M84" s="82"/>
      <c r="N84" s="82"/>
      <c r="O84" s="82"/>
    </row>
    <row r="85" spans="1:16" x14ac:dyDescent="0.25">
      <c r="A85" s="83" t="s">
        <v>99</v>
      </c>
      <c r="B85" s="83"/>
      <c r="C85" s="83"/>
      <c r="D85" s="83"/>
      <c r="L85" s="83" t="s">
        <v>100</v>
      </c>
      <c r="M85" s="82"/>
      <c r="N85" s="82"/>
      <c r="O85" s="82"/>
    </row>
    <row r="86" spans="1:16" x14ac:dyDescent="0.25">
      <c r="A86" s="2"/>
      <c r="B86" s="2"/>
      <c r="C86" s="2"/>
      <c r="D86" s="2"/>
      <c r="E86" s="81" t="s">
        <v>96</v>
      </c>
      <c r="F86" s="82"/>
      <c r="G86" s="82"/>
      <c r="H86" s="82"/>
      <c r="I86" s="2"/>
      <c r="J86" s="2"/>
      <c r="K86" s="2"/>
    </row>
    <row r="87" spans="1:16" ht="16.5" x14ac:dyDescent="0.25">
      <c r="A87" s="4"/>
      <c r="B87" s="5"/>
      <c r="C87" s="2"/>
      <c r="E87" s="81" t="s">
        <v>102</v>
      </c>
      <c r="F87" s="82"/>
      <c r="G87" s="82"/>
      <c r="H87" s="82"/>
      <c r="I87" s="26"/>
      <c r="J87" s="2"/>
      <c r="K87" s="2"/>
    </row>
    <row r="88" spans="1:16" ht="16.5" x14ac:dyDescent="0.25">
      <c r="A88" s="4"/>
      <c r="B88" s="5"/>
      <c r="C88" s="2"/>
      <c r="E88" s="83" t="s">
        <v>101</v>
      </c>
      <c r="F88" s="82"/>
      <c r="G88" s="82"/>
      <c r="H88" s="82"/>
      <c r="I88" s="8"/>
      <c r="J88" s="2"/>
      <c r="K88" s="2"/>
    </row>
    <row r="89" spans="1:16" x14ac:dyDescent="0.25">
      <c r="A89" s="9"/>
      <c r="B89" s="6"/>
      <c r="C89" s="2"/>
      <c r="H89" s="26"/>
      <c r="I89" s="26"/>
      <c r="J89" s="26"/>
      <c r="K89" s="8"/>
    </row>
    <row r="90" spans="1:16" x14ac:dyDescent="0.25">
      <c r="A90" s="9"/>
      <c r="B90" s="6"/>
      <c r="C90" s="2"/>
      <c r="D90" s="2"/>
      <c r="E90" s="2"/>
      <c r="F90" s="2"/>
      <c r="G90" s="26"/>
      <c r="H90" s="26"/>
      <c r="I90" s="26"/>
      <c r="J90" s="26"/>
      <c r="K90" s="8"/>
    </row>
  </sheetData>
  <mergeCells count="17">
    <mergeCell ref="E86:H86"/>
    <mergeCell ref="E87:H87"/>
    <mergeCell ref="E88:H88"/>
    <mergeCell ref="A83:D83"/>
    <mergeCell ref="L83:O83"/>
    <mergeCell ref="A84:D84"/>
    <mergeCell ref="L84:O84"/>
    <mergeCell ref="A85:D85"/>
    <mergeCell ref="L85:O85"/>
    <mergeCell ref="A1:P1"/>
    <mergeCell ref="A2:P2"/>
    <mergeCell ref="A3:P3"/>
    <mergeCell ref="A4:P4"/>
    <mergeCell ref="A5:A6"/>
    <mergeCell ref="B5:B6"/>
    <mergeCell ref="C5:C6"/>
    <mergeCell ref="D5:P5"/>
  </mergeCells>
  <pageMargins left="0.7" right="0.7" top="0.75" bottom="0.75" header="0.3" footer="0.3"/>
  <pageSetup paperSize="5" scale="73" orientation="landscape" r:id="rId1"/>
  <rowBreaks count="1" manualBreakCount="1">
    <brk id="4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A55" zoomScale="89" zoomScaleNormal="89" workbookViewId="0">
      <selection activeCell="A84" sqref="A84:D84"/>
    </sheetView>
  </sheetViews>
  <sheetFormatPr baseColWidth="10" defaultColWidth="11.42578125" defaultRowHeight="15" x14ac:dyDescent="0.25"/>
  <cols>
    <col min="1" max="1" width="59.5703125" style="1" customWidth="1"/>
    <col min="2" max="2" width="13.42578125" style="1" customWidth="1"/>
    <col min="3" max="3" width="12.5703125" style="1" customWidth="1"/>
    <col min="4" max="4" width="11.140625" style="1" customWidth="1"/>
    <col min="5" max="6" width="11" style="1" customWidth="1"/>
    <col min="7" max="7" width="11.28515625" style="1" customWidth="1"/>
    <col min="8" max="8" width="11.5703125" style="1" customWidth="1"/>
    <col min="9" max="9" width="12.140625" style="1" customWidth="1"/>
    <col min="10" max="10" width="12.28515625" style="1" customWidth="1"/>
    <col min="11" max="11" width="11.140625" style="1" customWidth="1"/>
    <col min="12" max="12" width="10.85546875" style="1" customWidth="1"/>
    <col min="13" max="13" width="8.42578125" style="1" customWidth="1"/>
    <col min="14" max="14" width="10.85546875" style="1" customWidth="1"/>
    <col min="15" max="15" width="10" style="1" customWidth="1"/>
    <col min="16" max="16" width="12.140625" style="1" customWidth="1"/>
    <col min="17" max="16384" width="11.42578125" style="1"/>
  </cols>
  <sheetData>
    <row r="1" spans="1:17" ht="28.5" customHeight="1" x14ac:dyDescent="0.25">
      <c r="A1" s="67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21" customHeight="1" x14ac:dyDescent="0.25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5.75" customHeight="1" x14ac:dyDescent="0.25">
      <c r="A3" s="71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5.75" customHeight="1" x14ac:dyDescent="0.2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ht="25.5" customHeight="1" x14ac:dyDescent="0.25">
      <c r="A5" s="73" t="s">
        <v>2</v>
      </c>
      <c r="B5" s="74" t="s">
        <v>3</v>
      </c>
      <c r="C5" s="76" t="s">
        <v>4</v>
      </c>
      <c r="D5" s="78" t="s">
        <v>5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7" x14ac:dyDescent="0.25">
      <c r="A6" s="73"/>
      <c r="B6" s="75"/>
      <c r="C6" s="77"/>
      <c r="D6" s="10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10" t="s">
        <v>11</v>
      </c>
      <c r="J6" s="11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  <c r="P6" s="22" t="s">
        <v>18</v>
      </c>
    </row>
    <row r="7" spans="1:17" x14ac:dyDescent="0.25">
      <c r="A7" s="14" t="s">
        <v>19</v>
      </c>
      <c r="B7" s="17">
        <f>+B8+B14+B24+B50+B60+B72</f>
        <v>2108317326</v>
      </c>
      <c r="C7" s="17">
        <f>+C8+C14+C24+C50+C60+C72+C76</f>
        <v>428887387</v>
      </c>
      <c r="D7" s="17">
        <f>+D8+D14+D24+D50+D60+D72+D76</f>
        <v>84624677.25</v>
      </c>
      <c r="E7" s="17">
        <f t="shared" ref="E7:J7" si="0">+E8+E14+E24+E50+E60+E72</f>
        <v>106834187.47</v>
      </c>
      <c r="F7" s="17">
        <f t="shared" si="0"/>
        <v>108501471.2</v>
      </c>
      <c r="G7" s="17">
        <f t="shared" si="0"/>
        <v>89970919.689999983</v>
      </c>
      <c r="H7" s="17">
        <f t="shared" si="0"/>
        <v>103641433.19999999</v>
      </c>
      <c r="I7" s="17">
        <f t="shared" si="0"/>
        <v>26446625.109999999</v>
      </c>
      <c r="J7" s="17">
        <f t="shared" si="0"/>
        <v>234980819.18000001</v>
      </c>
      <c r="K7" s="17">
        <f>+K8+K14+K24+K50+K60+K72+K76</f>
        <v>178336884.76999998</v>
      </c>
      <c r="L7" s="17"/>
      <c r="M7" s="17">
        <f t="shared" ref="M7:P7" si="1">+M8+M14+M24+M50+M60+M72+M76</f>
        <v>0</v>
      </c>
      <c r="N7" s="17">
        <f t="shared" si="1"/>
        <v>0</v>
      </c>
      <c r="O7" s="17">
        <f t="shared" si="1"/>
        <v>0</v>
      </c>
      <c r="P7" s="17">
        <f t="shared" si="1"/>
        <v>933944217.87</v>
      </c>
    </row>
    <row r="8" spans="1:17" x14ac:dyDescent="0.25">
      <c r="A8" s="15" t="s">
        <v>20</v>
      </c>
      <c r="B8" s="18">
        <f>SUM(B9:B13)</f>
        <v>1365653853</v>
      </c>
      <c r="C8" s="18">
        <f>SUM(C9:C13)</f>
        <v>81516595.999999985</v>
      </c>
      <c r="D8" s="18">
        <f t="shared" ref="D8:J8" si="2">SUM(D9:D13)</f>
        <v>83687478.75</v>
      </c>
      <c r="E8" s="18">
        <f t="shared" si="2"/>
        <v>104566099.48</v>
      </c>
      <c r="F8" s="18">
        <f>SUM(F9:F13)</f>
        <v>103483319.87</v>
      </c>
      <c r="G8" s="18">
        <f>SUM(G9:G13)</f>
        <v>86196087.069999993</v>
      </c>
      <c r="H8" s="18">
        <f t="shared" si="2"/>
        <v>89073446.129999995</v>
      </c>
      <c r="I8" s="18">
        <f t="shared" si="2"/>
        <v>16390478.779999999</v>
      </c>
      <c r="J8" s="18">
        <f t="shared" si="2"/>
        <v>189815384.56999999</v>
      </c>
      <c r="K8" s="18">
        <f>SUM(K9:K13)</f>
        <v>141647283.88</v>
      </c>
      <c r="L8" s="18"/>
      <c r="M8" s="18">
        <f t="shared" ref="M8:O8" si="3">SUM(M9:M13)</f>
        <v>0</v>
      </c>
      <c r="N8" s="18">
        <f t="shared" si="3"/>
        <v>0</v>
      </c>
      <c r="O8" s="18">
        <f t="shared" si="3"/>
        <v>0</v>
      </c>
      <c r="P8" s="24">
        <f>SUM(D8:O8)</f>
        <v>814859578.52999997</v>
      </c>
    </row>
    <row r="9" spans="1:17" x14ac:dyDescent="0.25">
      <c r="A9" s="16" t="s">
        <v>21</v>
      </c>
      <c r="B9" s="19">
        <v>1146257839</v>
      </c>
      <c r="C9" s="19">
        <v>80458949.489999995</v>
      </c>
      <c r="D9" s="19">
        <v>71367066.370000005</v>
      </c>
      <c r="E9" s="19">
        <v>89476847.170000002</v>
      </c>
      <c r="F9" s="20">
        <v>88642480.5</v>
      </c>
      <c r="G9" s="19">
        <v>74700342.849999994</v>
      </c>
      <c r="H9" s="19">
        <v>76044433.170000002</v>
      </c>
      <c r="I9" s="19">
        <v>11908777.43</v>
      </c>
      <c r="J9" s="19">
        <v>163500280.63</v>
      </c>
      <c r="K9" s="19">
        <v>126853742.52</v>
      </c>
      <c r="L9" s="19"/>
      <c r="M9" s="19"/>
      <c r="N9" s="19"/>
      <c r="O9" s="19"/>
      <c r="P9" s="25">
        <f t="shared" ref="P9:P72" si="4">SUM(D9:O9)</f>
        <v>702493970.63999999</v>
      </c>
    </row>
    <row r="10" spans="1:17" x14ac:dyDescent="0.25">
      <c r="A10" s="16" t="s">
        <v>22</v>
      </c>
      <c r="B10" s="19">
        <v>58866359</v>
      </c>
      <c r="C10" s="19">
        <v>-103344.29</v>
      </c>
      <c r="D10" s="19">
        <v>1329000</v>
      </c>
      <c r="E10" s="19">
        <v>1329000</v>
      </c>
      <c r="F10" s="19">
        <v>1329000</v>
      </c>
      <c r="G10" s="19"/>
      <c r="H10" s="19">
        <v>1319000</v>
      </c>
      <c r="I10" s="19">
        <v>2658000</v>
      </c>
      <c r="J10" s="19">
        <v>1329000</v>
      </c>
      <c r="K10" s="19">
        <v>1372539.21</v>
      </c>
      <c r="L10" s="19"/>
      <c r="M10" s="19"/>
      <c r="N10" s="19"/>
      <c r="O10" s="19"/>
      <c r="P10" s="25">
        <f t="shared" si="4"/>
        <v>10665539.210000001</v>
      </c>
    </row>
    <row r="11" spans="1:17" x14ac:dyDescent="0.25">
      <c r="A11" s="16" t="s">
        <v>23</v>
      </c>
      <c r="B11" s="19">
        <v>900000</v>
      </c>
      <c r="C11" s="19"/>
      <c r="D11" s="19">
        <v>71250</v>
      </c>
      <c r="E11" s="19">
        <v>71250</v>
      </c>
      <c r="F11" s="19">
        <v>71250</v>
      </c>
      <c r="G11" s="19">
        <v>71250</v>
      </c>
      <c r="H11" s="19">
        <v>71250</v>
      </c>
      <c r="I11" s="19"/>
      <c r="J11" s="19"/>
      <c r="K11" s="19"/>
      <c r="L11" s="19"/>
      <c r="M11" s="19"/>
      <c r="N11" s="19"/>
      <c r="O11" s="19"/>
      <c r="P11" s="25">
        <f t="shared" si="4"/>
        <v>356250</v>
      </c>
      <c r="Q11" s="3"/>
    </row>
    <row r="12" spans="1:17" x14ac:dyDescent="0.25">
      <c r="A12" s="16" t="s">
        <v>24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4">
        <f t="shared" si="4"/>
        <v>0</v>
      </c>
    </row>
    <row r="13" spans="1:17" x14ac:dyDescent="0.25">
      <c r="A13" s="16" t="s">
        <v>25</v>
      </c>
      <c r="B13" s="19">
        <v>159629655</v>
      </c>
      <c r="C13" s="19">
        <v>1160990.8</v>
      </c>
      <c r="D13" s="19">
        <v>10920162.380000001</v>
      </c>
      <c r="E13" s="19">
        <v>13689002.310000001</v>
      </c>
      <c r="F13" s="19">
        <v>13440589.369999999</v>
      </c>
      <c r="G13" s="19">
        <v>11424494.220000001</v>
      </c>
      <c r="H13" s="19">
        <v>11638762.960000001</v>
      </c>
      <c r="I13" s="19">
        <v>1823701.35</v>
      </c>
      <c r="J13" s="19">
        <v>24986103.940000001</v>
      </c>
      <c r="K13" s="19">
        <v>13421002.15</v>
      </c>
      <c r="L13" s="19"/>
      <c r="M13" s="19"/>
      <c r="N13" s="19"/>
      <c r="O13" s="19"/>
      <c r="P13" s="25">
        <f t="shared" si="4"/>
        <v>101343818.68000001</v>
      </c>
    </row>
    <row r="14" spans="1:17" x14ac:dyDescent="0.25">
      <c r="A14" s="15" t="s">
        <v>26</v>
      </c>
      <c r="B14" s="18">
        <f>SUM(B15:B23)</f>
        <v>342180581</v>
      </c>
      <c r="C14" s="18">
        <f>SUM(C15:C23)</f>
        <v>212254583.69000003</v>
      </c>
      <c r="D14" s="18">
        <f t="shared" ref="D14:J14" si="5">SUM(D15:D23)</f>
        <v>937198.5</v>
      </c>
      <c r="E14" s="18">
        <f t="shared" si="5"/>
        <v>2268087.9900000002</v>
      </c>
      <c r="F14" s="18">
        <f t="shared" si="5"/>
        <v>4679400.51</v>
      </c>
      <c r="G14" s="18">
        <f t="shared" si="5"/>
        <v>2260064.0500000003</v>
      </c>
      <c r="H14" s="18">
        <f t="shared" si="5"/>
        <v>4236305.72</v>
      </c>
      <c r="I14" s="18">
        <f t="shared" si="5"/>
        <v>5648089.4000000004</v>
      </c>
      <c r="J14" s="18">
        <f t="shared" si="5"/>
        <v>37225059.370000005</v>
      </c>
      <c r="K14" s="18">
        <f>SUM(K15:K23)</f>
        <v>24455703.880000003</v>
      </c>
      <c r="L14" s="18"/>
      <c r="M14" s="18">
        <f t="shared" ref="M14:O14" si="6">SUM(M15:M23)</f>
        <v>0</v>
      </c>
      <c r="N14" s="18">
        <f t="shared" si="6"/>
        <v>0</v>
      </c>
      <c r="O14" s="18">
        <f t="shared" si="6"/>
        <v>0</v>
      </c>
      <c r="P14" s="24">
        <f t="shared" si="4"/>
        <v>81709909.420000017</v>
      </c>
    </row>
    <row r="15" spans="1:17" x14ac:dyDescent="0.25">
      <c r="A15" s="16" t="s">
        <v>27</v>
      </c>
      <c r="B15" s="19">
        <v>159568032</v>
      </c>
      <c r="C15" s="19">
        <v>1381295.99</v>
      </c>
      <c r="D15" s="19">
        <v>937198.5</v>
      </c>
      <c r="E15" s="19">
        <v>103474.64</v>
      </c>
      <c r="F15" s="19">
        <v>1858657.48</v>
      </c>
      <c r="G15" s="19">
        <v>1353259.02</v>
      </c>
      <c r="H15" s="19">
        <v>925709.86</v>
      </c>
      <c r="I15" s="19">
        <v>690823.11</v>
      </c>
      <c r="J15" s="19">
        <v>31964846.399999999</v>
      </c>
      <c r="K15" s="19">
        <v>15161424.35</v>
      </c>
      <c r="L15" s="19"/>
      <c r="M15" s="19"/>
      <c r="N15" s="19"/>
      <c r="O15" s="19"/>
      <c r="P15" s="25">
        <f t="shared" si="4"/>
        <v>52995393.359999999</v>
      </c>
    </row>
    <row r="16" spans="1:17" x14ac:dyDescent="0.25">
      <c r="A16" s="16" t="s">
        <v>28</v>
      </c>
      <c r="B16" s="19">
        <v>9575000</v>
      </c>
      <c r="C16" s="19"/>
      <c r="D16" s="19"/>
      <c r="E16" s="19"/>
      <c r="F16" s="19">
        <v>100416.66</v>
      </c>
      <c r="G16" s="19">
        <v>50208.33</v>
      </c>
      <c r="H16" s="19">
        <v>103250</v>
      </c>
      <c r="I16" s="19">
        <v>158862.06</v>
      </c>
      <c r="J16" s="19">
        <v>100416.66</v>
      </c>
      <c r="K16" s="19">
        <v>23600</v>
      </c>
      <c r="L16" s="19"/>
      <c r="M16" s="19"/>
      <c r="N16" s="19"/>
      <c r="O16" s="19"/>
      <c r="P16" s="25">
        <f t="shared" si="4"/>
        <v>536753.71</v>
      </c>
    </row>
    <row r="17" spans="1:16" x14ac:dyDescent="0.25">
      <c r="A17" s="16" t="s">
        <v>29</v>
      </c>
      <c r="B17" s="19">
        <v>40348000</v>
      </c>
      <c r="C17" s="19">
        <v>737334</v>
      </c>
      <c r="D17" s="19"/>
      <c r="E17" s="19">
        <v>884650</v>
      </c>
      <c r="F17" s="19">
        <v>970950</v>
      </c>
      <c r="G17" s="19">
        <v>3300</v>
      </c>
      <c r="H17" s="19">
        <v>541350</v>
      </c>
      <c r="I17" s="19">
        <v>1937250</v>
      </c>
      <c r="J17" s="19">
        <v>1642000</v>
      </c>
      <c r="K17" s="19">
        <v>1049000</v>
      </c>
      <c r="L17" s="19"/>
      <c r="M17" s="19"/>
      <c r="N17" s="19"/>
      <c r="O17" s="19"/>
      <c r="P17" s="25">
        <f t="shared" si="4"/>
        <v>7028500</v>
      </c>
    </row>
    <row r="18" spans="1:16" x14ac:dyDescent="0.25">
      <c r="A18" s="16" t="s">
        <v>30</v>
      </c>
      <c r="B18" s="19">
        <v>1635000</v>
      </c>
      <c r="C18" s="19">
        <v>275000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5">
        <f t="shared" si="4"/>
        <v>0</v>
      </c>
    </row>
    <row r="19" spans="1:16" x14ac:dyDescent="0.25">
      <c r="A19" s="16" t="s">
        <v>31</v>
      </c>
      <c r="B19" s="19">
        <v>19804000</v>
      </c>
      <c r="C19" s="19">
        <v>24867441</v>
      </c>
      <c r="D19" s="19"/>
      <c r="E19" s="19"/>
      <c r="F19" s="19">
        <v>960000</v>
      </c>
      <c r="G19" s="19">
        <v>39000</v>
      </c>
      <c r="H19" s="19"/>
      <c r="I19" s="19">
        <v>397195.08</v>
      </c>
      <c r="J19" s="19">
        <v>2334758.2000000002</v>
      </c>
      <c r="K19" s="19">
        <v>555100</v>
      </c>
      <c r="L19" s="19"/>
      <c r="M19" s="19"/>
      <c r="N19" s="19"/>
      <c r="O19" s="19"/>
      <c r="P19" s="25">
        <f t="shared" si="4"/>
        <v>4286053.28</v>
      </c>
    </row>
    <row r="20" spans="1:16" x14ac:dyDescent="0.25">
      <c r="A20" s="16" t="s">
        <v>32</v>
      </c>
      <c r="B20" s="19">
        <v>18836800</v>
      </c>
      <c r="C20" s="19">
        <v>962562</v>
      </c>
      <c r="D20" s="19"/>
      <c r="E20" s="19">
        <v>1279963.3500000001</v>
      </c>
      <c r="F20" s="19">
        <v>612536.74</v>
      </c>
      <c r="G20" s="19">
        <v>438815.64</v>
      </c>
      <c r="H20" s="19">
        <v>682914.46</v>
      </c>
      <c r="I20" s="19">
        <v>1354923.46</v>
      </c>
      <c r="J20" s="19">
        <v>514102.55</v>
      </c>
      <c r="K20" s="19">
        <v>524535.78</v>
      </c>
      <c r="L20" s="19"/>
      <c r="M20" s="19"/>
      <c r="N20" s="19"/>
      <c r="O20" s="19"/>
      <c r="P20" s="25">
        <f t="shared" si="4"/>
        <v>5407791.9800000004</v>
      </c>
    </row>
    <row r="21" spans="1:16" x14ac:dyDescent="0.25">
      <c r="A21" s="16" t="s">
        <v>33</v>
      </c>
      <c r="B21" s="19">
        <v>25098799</v>
      </c>
      <c r="C21" s="19">
        <v>215532046.15000001</v>
      </c>
      <c r="D21" s="19"/>
      <c r="E21" s="19"/>
      <c r="F21" s="19">
        <v>112945.13</v>
      </c>
      <c r="G21" s="19">
        <v>353481.14</v>
      </c>
      <c r="H21" s="19">
        <v>574864.6</v>
      </c>
      <c r="I21" s="19">
        <v>644705.68999999994</v>
      </c>
      <c r="J21" s="19">
        <v>280059.15000000002</v>
      </c>
      <c r="K21" s="19">
        <v>2602210.86</v>
      </c>
      <c r="L21" s="19"/>
      <c r="M21" s="19"/>
      <c r="N21" s="19"/>
      <c r="O21" s="19"/>
      <c r="P21" s="25">
        <f t="shared" si="4"/>
        <v>4568266.57</v>
      </c>
    </row>
    <row r="22" spans="1:16" x14ac:dyDescent="0.25">
      <c r="A22" s="16" t="s">
        <v>34</v>
      </c>
      <c r="B22" s="19">
        <v>45814950</v>
      </c>
      <c r="C22" s="19">
        <v>-23068556.48</v>
      </c>
      <c r="D22" s="19"/>
      <c r="E22" s="19"/>
      <c r="F22" s="19"/>
      <c r="G22" s="19"/>
      <c r="H22" s="19">
        <v>870490.5</v>
      </c>
      <c r="I22" s="19">
        <v>453356</v>
      </c>
      <c r="J22" s="19">
        <v>184971.82</v>
      </c>
      <c r="K22" s="19">
        <v>4215940</v>
      </c>
      <c r="L22" s="19"/>
      <c r="M22" s="19"/>
      <c r="N22" s="19"/>
      <c r="O22" s="19"/>
      <c r="P22" s="25">
        <f t="shared" si="4"/>
        <v>5724758.3200000003</v>
      </c>
    </row>
    <row r="23" spans="1:16" x14ac:dyDescent="0.25">
      <c r="A23" s="16" t="s">
        <v>35</v>
      </c>
      <c r="B23" s="19">
        <v>21500000</v>
      </c>
      <c r="C23" s="19">
        <v>-8432538.9700000007</v>
      </c>
      <c r="D23" s="19"/>
      <c r="E23" s="19"/>
      <c r="F23" s="19">
        <v>63894.5</v>
      </c>
      <c r="G23" s="19">
        <v>21999.919999999998</v>
      </c>
      <c r="H23" s="19">
        <v>537726.30000000005</v>
      </c>
      <c r="I23" s="19">
        <v>10974</v>
      </c>
      <c r="J23" s="19">
        <v>203904.59</v>
      </c>
      <c r="K23" s="19">
        <v>323892.89</v>
      </c>
      <c r="L23" s="19"/>
      <c r="M23" s="19"/>
      <c r="N23" s="19"/>
      <c r="O23" s="19"/>
      <c r="P23" s="25">
        <f t="shared" si="4"/>
        <v>1162392.2000000002</v>
      </c>
    </row>
    <row r="24" spans="1:16" x14ac:dyDescent="0.25">
      <c r="A24" s="15" t="s">
        <v>36</v>
      </c>
      <c r="B24" s="18">
        <f>SUM(B25:B33)</f>
        <v>111460364</v>
      </c>
      <c r="C24" s="18">
        <f>SUM(C25:C33)</f>
        <v>29731129.57</v>
      </c>
      <c r="D24" s="18">
        <f t="shared" ref="D24:J24" si="7">SUM(D25:D33)</f>
        <v>0</v>
      </c>
      <c r="E24" s="18">
        <f t="shared" si="7"/>
        <v>0</v>
      </c>
      <c r="F24" s="18">
        <f t="shared" si="7"/>
        <v>338750.81999999995</v>
      </c>
      <c r="G24" s="18">
        <f t="shared" si="7"/>
        <v>1414707</v>
      </c>
      <c r="H24" s="18">
        <f t="shared" si="7"/>
        <v>3088897.91</v>
      </c>
      <c r="I24" s="18">
        <f t="shared" si="7"/>
        <v>3198888.0599999996</v>
      </c>
      <c r="J24" s="18">
        <f t="shared" si="7"/>
        <v>5540151.3399999999</v>
      </c>
      <c r="K24" s="18">
        <f>SUM(K25:K33)</f>
        <v>4117032.6799999997</v>
      </c>
      <c r="L24" s="18"/>
      <c r="M24" s="18">
        <f t="shared" ref="M24:O24" si="8">SUM(M25:M32)</f>
        <v>0</v>
      </c>
      <c r="N24" s="18">
        <f t="shared" si="8"/>
        <v>0</v>
      </c>
      <c r="O24" s="18">
        <f t="shared" si="8"/>
        <v>0</v>
      </c>
      <c r="P24" s="24">
        <f t="shared" si="4"/>
        <v>17698427.809999999</v>
      </c>
    </row>
    <row r="25" spans="1:16" x14ac:dyDescent="0.25">
      <c r="A25" s="16" t="s">
        <v>37</v>
      </c>
      <c r="B25" s="19">
        <v>14000000</v>
      </c>
      <c r="C25" s="19">
        <v>-4118565</v>
      </c>
      <c r="D25" s="19"/>
      <c r="E25" s="19"/>
      <c r="F25" s="19">
        <v>124728.32000000001</v>
      </c>
      <c r="G25" s="19">
        <v>121260</v>
      </c>
      <c r="H25" s="19">
        <v>77018.86</v>
      </c>
      <c r="I25" s="19">
        <v>283350</v>
      </c>
      <c r="J25" s="19">
        <v>228208.55</v>
      </c>
      <c r="K25" s="19">
        <v>139930.4</v>
      </c>
      <c r="L25" s="19"/>
      <c r="M25" s="19"/>
      <c r="N25" s="19"/>
      <c r="O25" s="19"/>
      <c r="P25" s="25">
        <f t="shared" si="4"/>
        <v>974496.13</v>
      </c>
    </row>
    <row r="26" spans="1:16" x14ac:dyDescent="0.25">
      <c r="A26" s="16" t="s">
        <v>38</v>
      </c>
      <c r="B26" s="19">
        <v>3517500</v>
      </c>
      <c r="C26" s="19">
        <v>920366</v>
      </c>
      <c r="D26" s="19"/>
      <c r="E26" s="19"/>
      <c r="F26" s="19"/>
      <c r="G26" s="19">
        <v>57820</v>
      </c>
      <c r="H26" s="19">
        <v>9740.91</v>
      </c>
      <c r="I26" s="19">
        <v>150759.75</v>
      </c>
      <c r="J26" s="19">
        <v>232460</v>
      </c>
      <c r="K26" s="19">
        <v>23600</v>
      </c>
      <c r="L26" s="19"/>
      <c r="M26" s="19"/>
      <c r="N26" s="19"/>
      <c r="O26" s="19"/>
      <c r="P26" s="25">
        <f t="shared" si="4"/>
        <v>474380.66000000003</v>
      </c>
    </row>
    <row r="27" spans="1:16" x14ac:dyDescent="0.25">
      <c r="A27" s="16" t="s">
        <v>39</v>
      </c>
      <c r="B27" s="19">
        <v>6772800</v>
      </c>
      <c r="C27" s="19">
        <v>-512600.26</v>
      </c>
      <c r="D27" s="19"/>
      <c r="E27" s="19"/>
      <c r="F27" s="19">
        <v>130124.5</v>
      </c>
      <c r="G27" s="19">
        <v>426304.5</v>
      </c>
      <c r="H27" s="19">
        <v>318895.33</v>
      </c>
      <c r="I27" s="19">
        <v>85506.6</v>
      </c>
      <c r="J27" s="19">
        <v>1172224.52</v>
      </c>
      <c r="K27" s="19">
        <v>227003.68</v>
      </c>
      <c r="L27" s="19"/>
      <c r="M27" s="19"/>
      <c r="N27" s="19"/>
      <c r="O27" s="19"/>
      <c r="P27" s="25">
        <f t="shared" si="4"/>
        <v>2360059.1300000004</v>
      </c>
    </row>
    <row r="28" spans="1:16" x14ac:dyDescent="0.25">
      <c r="A28" s="16" t="s">
        <v>40</v>
      </c>
      <c r="B28" s="19">
        <v>350000</v>
      </c>
      <c r="C28" s="19">
        <v>103836</v>
      </c>
      <c r="D28" s="19"/>
      <c r="E28" s="19"/>
      <c r="F28" s="19"/>
      <c r="G28" s="19"/>
      <c r="H28" s="19">
        <v>112835</v>
      </c>
      <c r="I28" s="19">
        <v>-36730</v>
      </c>
      <c r="J28" s="19"/>
      <c r="K28" s="19"/>
      <c r="L28" s="19"/>
      <c r="M28" s="19"/>
      <c r="N28" s="19"/>
      <c r="O28" s="19"/>
      <c r="P28" s="25">
        <f t="shared" si="4"/>
        <v>76105</v>
      </c>
    </row>
    <row r="29" spans="1:16" x14ac:dyDescent="0.25">
      <c r="A29" s="16" t="s">
        <v>41</v>
      </c>
      <c r="B29" s="19">
        <v>10215090</v>
      </c>
      <c r="C29" s="19">
        <v>272494</v>
      </c>
      <c r="D29" s="19"/>
      <c r="E29" s="19"/>
      <c r="F29" s="19">
        <v>74670.399999999994</v>
      </c>
      <c r="G29" s="19">
        <v>47620</v>
      </c>
      <c r="H29" s="19">
        <v>21546.13</v>
      </c>
      <c r="I29" s="19">
        <v>949410.3</v>
      </c>
      <c r="J29" s="19">
        <v>136621.32999999999</v>
      </c>
      <c r="K29" s="19">
        <v>131889.78</v>
      </c>
      <c r="L29" s="19"/>
      <c r="M29" s="19"/>
      <c r="N29" s="19"/>
      <c r="O29" s="19"/>
      <c r="P29" s="25">
        <f t="shared" si="4"/>
        <v>1361757.9400000002</v>
      </c>
    </row>
    <row r="30" spans="1:16" x14ac:dyDescent="0.25">
      <c r="A30" s="16" t="s">
        <v>42</v>
      </c>
      <c r="B30" s="19">
        <v>8307200</v>
      </c>
      <c r="C30" s="19">
        <v>-1264300.1299999999</v>
      </c>
      <c r="D30" s="19"/>
      <c r="E30" s="19"/>
      <c r="F30" s="19"/>
      <c r="G30" s="19"/>
      <c r="H30" s="19">
        <v>99220.3</v>
      </c>
      <c r="I30" s="19">
        <v>76730.679999999993</v>
      </c>
      <c r="J30" s="19">
        <v>59287.92</v>
      </c>
      <c r="K30" s="19">
        <v>308798.82</v>
      </c>
      <c r="L30" s="19"/>
      <c r="M30" s="19"/>
      <c r="N30" s="19"/>
      <c r="O30" s="19"/>
      <c r="P30" s="25">
        <f t="shared" si="4"/>
        <v>544037.72</v>
      </c>
    </row>
    <row r="31" spans="1:16" x14ac:dyDescent="0.25">
      <c r="A31" s="16" t="s">
        <v>43</v>
      </c>
      <c r="B31" s="19">
        <v>54071359</v>
      </c>
      <c r="C31" s="19">
        <v>19553785.309999999</v>
      </c>
      <c r="D31" s="19"/>
      <c r="E31" s="19"/>
      <c r="F31" s="19"/>
      <c r="G31" s="19"/>
      <c r="H31" s="19">
        <v>8584.5</v>
      </c>
      <c r="I31" s="19">
        <v>1504298.1</v>
      </c>
      <c r="J31" s="19">
        <v>2423505.4</v>
      </c>
      <c r="K31" s="19">
        <v>2748806</v>
      </c>
      <c r="L31" s="19"/>
      <c r="M31" s="19"/>
      <c r="N31" s="19"/>
      <c r="O31" s="19"/>
      <c r="P31" s="25">
        <f t="shared" si="4"/>
        <v>6685194</v>
      </c>
    </row>
    <row r="32" spans="1:16" x14ac:dyDescent="0.25">
      <c r="A32" s="16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L32" s="19"/>
      <c r="M32" s="19"/>
      <c r="N32" s="19"/>
      <c r="O32" s="19"/>
      <c r="P32" s="25">
        <f t="shared" si="4"/>
        <v>0</v>
      </c>
    </row>
    <row r="33" spans="1:16" x14ac:dyDescent="0.25">
      <c r="A33" s="16" t="s">
        <v>45</v>
      </c>
      <c r="B33" s="19">
        <v>14226415</v>
      </c>
      <c r="C33" s="19">
        <v>14776113.65</v>
      </c>
      <c r="D33" s="19"/>
      <c r="E33" s="19"/>
      <c r="F33" s="19">
        <v>9227.6</v>
      </c>
      <c r="G33" s="19">
        <v>761702.5</v>
      </c>
      <c r="H33" s="19">
        <v>2441056.88</v>
      </c>
      <c r="I33" s="19">
        <v>185562.63</v>
      </c>
      <c r="J33" s="19">
        <v>1287843.6200000001</v>
      </c>
      <c r="K33" s="19">
        <v>537004</v>
      </c>
      <c r="L33" s="19"/>
      <c r="M33" s="19"/>
      <c r="N33" s="19"/>
      <c r="O33" s="19"/>
      <c r="P33" s="25">
        <f t="shared" si="4"/>
        <v>5222397.2300000004</v>
      </c>
    </row>
    <row r="34" spans="1:16" x14ac:dyDescent="0.25">
      <c r="A34" s="15" t="s">
        <v>46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4">
        <f t="shared" si="4"/>
        <v>0</v>
      </c>
    </row>
    <row r="35" spans="1:16" x14ac:dyDescent="0.25">
      <c r="A35" s="16" t="s">
        <v>47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4">
        <f t="shared" si="4"/>
        <v>0</v>
      </c>
    </row>
    <row r="36" spans="1:16" x14ac:dyDescent="0.25">
      <c r="A36" s="16" t="s">
        <v>48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4">
        <f t="shared" si="4"/>
        <v>0</v>
      </c>
    </row>
    <row r="37" spans="1:16" x14ac:dyDescent="0.25">
      <c r="A37" s="16" t="s">
        <v>49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4">
        <f t="shared" si="4"/>
        <v>0</v>
      </c>
    </row>
    <row r="38" spans="1:16" x14ac:dyDescent="0.25">
      <c r="A38" s="16" t="s">
        <v>50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4">
        <f t="shared" si="4"/>
        <v>0</v>
      </c>
    </row>
    <row r="39" spans="1:16" x14ac:dyDescent="0.25">
      <c r="A39" s="16" t="s">
        <v>51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4">
        <f t="shared" si="4"/>
        <v>0</v>
      </c>
    </row>
    <row r="40" spans="1:16" x14ac:dyDescent="0.25">
      <c r="A40" s="16" t="s">
        <v>52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4">
        <f t="shared" si="4"/>
        <v>0</v>
      </c>
    </row>
    <row r="41" spans="1:16" x14ac:dyDescent="0.25">
      <c r="A41" s="16" t="s">
        <v>53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4">
        <f t="shared" si="4"/>
        <v>0</v>
      </c>
    </row>
    <row r="42" spans="1:16" x14ac:dyDescent="0.25">
      <c r="A42" s="16" t="s">
        <v>54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4">
        <f t="shared" si="4"/>
        <v>0</v>
      </c>
    </row>
    <row r="43" spans="1:16" x14ac:dyDescent="0.25">
      <c r="A43" s="15" t="s">
        <v>55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4">
        <f t="shared" si="4"/>
        <v>0</v>
      </c>
    </row>
    <row r="44" spans="1:16" x14ac:dyDescent="0.25">
      <c r="A44" s="16" t="s">
        <v>56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4">
        <f t="shared" si="4"/>
        <v>0</v>
      </c>
    </row>
    <row r="45" spans="1:16" x14ac:dyDescent="0.25">
      <c r="A45" s="16" t="s">
        <v>57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4">
        <f t="shared" si="4"/>
        <v>0</v>
      </c>
    </row>
    <row r="46" spans="1:16" x14ac:dyDescent="0.25">
      <c r="A46" s="16" t="s">
        <v>58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4">
        <f t="shared" si="4"/>
        <v>0</v>
      </c>
    </row>
    <row r="47" spans="1:16" x14ac:dyDescent="0.25">
      <c r="A47" s="16" t="s">
        <v>59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4">
        <f t="shared" si="4"/>
        <v>0</v>
      </c>
    </row>
    <row r="48" spans="1:16" x14ac:dyDescent="0.25">
      <c r="A48" s="16" t="s">
        <v>60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4">
        <f t="shared" si="4"/>
        <v>0</v>
      </c>
    </row>
    <row r="49" spans="1:16" x14ac:dyDescent="0.25">
      <c r="A49" s="16" t="s">
        <v>61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4">
        <f t="shared" si="4"/>
        <v>0</v>
      </c>
    </row>
    <row r="50" spans="1:16" x14ac:dyDescent="0.25">
      <c r="A50" s="15" t="s">
        <v>62</v>
      </c>
      <c r="B50" s="18">
        <f>SUM(B51:B59)</f>
        <v>187822528</v>
      </c>
      <c r="C50" s="18">
        <f t="shared" ref="C50:O50" si="9">SUM(C51:C59)</f>
        <v>-12010748.68</v>
      </c>
      <c r="D50" s="18">
        <f t="shared" si="9"/>
        <v>0</v>
      </c>
      <c r="E50" s="18">
        <f t="shared" si="9"/>
        <v>0</v>
      </c>
      <c r="F50" s="18">
        <f t="shared" si="9"/>
        <v>0</v>
      </c>
      <c r="G50" s="18">
        <f t="shared" si="9"/>
        <v>100061.57</v>
      </c>
      <c r="H50" s="18">
        <f t="shared" si="9"/>
        <v>7242783.4399999995</v>
      </c>
      <c r="I50" s="18">
        <f t="shared" si="9"/>
        <v>1209168.8700000001</v>
      </c>
      <c r="J50" s="18">
        <f t="shared" si="9"/>
        <v>1609623.9</v>
      </c>
      <c r="K50" s="18">
        <f t="shared" si="9"/>
        <v>1005062.64</v>
      </c>
      <c r="L50" s="18"/>
      <c r="M50" s="18">
        <f t="shared" si="9"/>
        <v>0</v>
      </c>
      <c r="N50" s="18">
        <f t="shared" si="9"/>
        <v>0</v>
      </c>
      <c r="O50" s="18">
        <f t="shared" si="9"/>
        <v>0</v>
      </c>
      <c r="P50" s="24">
        <f t="shared" si="4"/>
        <v>11166700.42</v>
      </c>
    </row>
    <row r="51" spans="1:16" x14ac:dyDescent="0.25">
      <c r="A51" s="16" t="s">
        <v>63</v>
      </c>
      <c r="B51" s="19">
        <v>11688000</v>
      </c>
      <c r="C51" s="19">
        <v>14169650</v>
      </c>
      <c r="D51" s="19"/>
      <c r="E51" s="19"/>
      <c r="F51" s="19"/>
      <c r="G51" s="19">
        <v>100061.57</v>
      </c>
      <c r="H51" s="19">
        <v>6258368.6799999997</v>
      </c>
      <c r="I51" s="19">
        <v>719923.37</v>
      </c>
      <c r="J51" s="19">
        <v>614234.9</v>
      </c>
      <c r="K51" s="19"/>
      <c r="L51" s="19"/>
      <c r="M51" s="19"/>
      <c r="N51" s="19"/>
      <c r="O51" s="19"/>
      <c r="P51" s="25">
        <f t="shared" si="4"/>
        <v>7692588.5200000005</v>
      </c>
    </row>
    <row r="52" spans="1:16" x14ac:dyDescent="0.25">
      <c r="A52" s="16" t="s">
        <v>64</v>
      </c>
      <c r="B52" s="19">
        <v>750000</v>
      </c>
      <c r="C52" s="19">
        <v>1468700</v>
      </c>
      <c r="D52" s="19"/>
      <c r="E52" s="19"/>
      <c r="F52" s="19"/>
      <c r="G52" s="19"/>
      <c r="H52" s="19"/>
      <c r="I52" s="19"/>
      <c r="J52" s="19">
        <v>26550</v>
      </c>
      <c r="K52" s="19"/>
      <c r="M52" s="19"/>
      <c r="N52" s="19"/>
      <c r="O52" s="19"/>
      <c r="P52" s="25">
        <f t="shared" si="4"/>
        <v>26550</v>
      </c>
    </row>
    <row r="53" spans="1:16" x14ac:dyDescent="0.25">
      <c r="A53" s="16" t="s">
        <v>65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5">
        <f t="shared" si="4"/>
        <v>0</v>
      </c>
    </row>
    <row r="54" spans="1:16" x14ac:dyDescent="0.25">
      <c r="A54" s="16" t="s">
        <v>66</v>
      </c>
      <c r="B54" s="19">
        <v>89124095</v>
      </c>
      <c r="C54" s="19">
        <v>-15676400</v>
      </c>
      <c r="D54" s="19"/>
      <c r="E54" s="19"/>
      <c r="F54" s="19"/>
      <c r="G54" s="19"/>
      <c r="H54" s="19"/>
      <c r="I54" s="19">
        <v>455261.5</v>
      </c>
      <c r="J54" s="19"/>
      <c r="K54" s="19"/>
      <c r="L54" s="19"/>
      <c r="M54" s="19"/>
      <c r="N54" s="19"/>
      <c r="O54" s="19"/>
      <c r="P54" s="25">
        <f t="shared" si="4"/>
        <v>455261.5</v>
      </c>
    </row>
    <row r="55" spans="1:16" x14ac:dyDescent="0.25">
      <c r="A55" s="16" t="s">
        <v>67</v>
      </c>
      <c r="B55" s="19">
        <v>80160433</v>
      </c>
      <c r="C55" s="19">
        <v>-17867930.68</v>
      </c>
      <c r="D55" s="19"/>
      <c r="E55" s="19"/>
      <c r="F55" s="19"/>
      <c r="G55" s="19"/>
      <c r="H55" s="19">
        <v>984414.76</v>
      </c>
      <c r="I55" s="19">
        <v>33984</v>
      </c>
      <c r="J55" s="19">
        <v>72039</v>
      </c>
      <c r="K55" s="19">
        <v>1005062.64</v>
      </c>
      <c r="L55" s="19"/>
      <c r="M55" s="19"/>
      <c r="N55" s="19"/>
      <c r="O55" s="19"/>
      <c r="P55" s="25">
        <f t="shared" si="4"/>
        <v>2095500.4</v>
      </c>
    </row>
    <row r="56" spans="1:16" x14ac:dyDescent="0.25">
      <c r="A56" s="16" t="s">
        <v>68</v>
      </c>
      <c r="B56" s="19">
        <v>300000</v>
      </c>
      <c r="C56" s="19">
        <v>112298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5">
        <f t="shared" si="4"/>
        <v>0</v>
      </c>
    </row>
    <row r="57" spans="1:16" x14ac:dyDescent="0.25">
      <c r="A57" s="16" t="s">
        <v>69</v>
      </c>
      <c r="B57" s="19"/>
      <c r="C57" s="19">
        <v>9632934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5">
        <f t="shared" si="4"/>
        <v>0</v>
      </c>
    </row>
    <row r="58" spans="1:16" x14ac:dyDescent="0.25">
      <c r="A58" s="16" t="s">
        <v>70</v>
      </c>
      <c r="B58" s="19">
        <v>5800000</v>
      </c>
      <c r="C58" s="19">
        <v>-3850000</v>
      </c>
      <c r="D58" s="19"/>
      <c r="E58" s="19"/>
      <c r="F58" s="19"/>
      <c r="G58" s="19"/>
      <c r="H58" s="19"/>
      <c r="I58" s="19"/>
      <c r="J58" s="19">
        <v>896800</v>
      </c>
      <c r="K58" s="19"/>
      <c r="L58" s="19"/>
      <c r="M58" s="19"/>
      <c r="N58" s="19"/>
      <c r="O58" s="19"/>
      <c r="P58" s="25">
        <f t="shared" si="4"/>
        <v>896800</v>
      </c>
    </row>
    <row r="59" spans="1:16" x14ac:dyDescent="0.25">
      <c r="A59" s="16" t="s">
        <v>71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4">
        <f t="shared" si="4"/>
        <v>0</v>
      </c>
    </row>
    <row r="60" spans="1:16" x14ac:dyDescent="0.25">
      <c r="A60" s="15" t="s">
        <v>72</v>
      </c>
      <c r="B60" s="18">
        <f>SUM(B61:B64)</f>
        <v>101200000</v>
      </c>
      <c r="C60" s="18">
        <f t="shared" ref="C60:O60" si="10">SUM(C61:C64)</f>
        <v>115449327.42</v>
      </c>
      <c r="D60" s="18">
        <f t="shared" si="10"/>
        <v>0</v>
      </c>
      <c r="E60" s="18">
        <f t="shared" si="10"/>
        <v>0</v>
      </c>
      <c r="F60" s="18">
        <f t="shared" si="10"/>
        <v>0</v>
      </c>
      <c r="G60" s="18">
        <f t="shared" si="10"/>
        <v>0</v>
      </c>
      <c r="H60" s="18">
        <f t="shared" si="10"/>
        <v>0</v>
      </c>
      <c r="I60" s="18">
        <f t="shared" si="10"/>
        <v>0</v>
      </c>
      <c r="J60" s="18">
        <f t="shared" si="10"/>
        <v>790600</v>
      </c>
      <c r="K60" s="18">
        <f t="shared" si="10"/>
        <v>6782901.6900000004</v>
      </c>
      <c r="L60" s="18"/>
      <c r="M60" s="18">
        <f t="shared" si="10"/>
        <v>0</v>
      </c>
      <c r="N60" s="18">
        <f t="shared" si="10"/>
        <v>0</v>
      </c>
      <c r="O60" s="18">
        <f t="shared" si="10"/>
        <v>0</v>
      </c>
      <c r="P60" s="24">
        <f t="shared" si="4"/>
        <v>7573501.6900000004</v>
      </c>
    </row>
    <row r="61" spans="1:16" x14ac:dyDescent="0.25">
      <c r="A61" s="16" t="s">
        <v>73</v>
      </c>
      <c r="B61" s="19">
        <v>37700000</v>
      </c>
      <c r="C61" s="19">
        <v>20438083.030000001</v>
      </c>
      <c r="D61" s="19"/>
      <c r="E61" s="19"/>
      <c r="F61" s="19"/>
      <c r="G61" s="19"/>
      <c r="H61" s="19"/>
      <c r="I61" s="19"/>
      <c r="J61" s="19"/>
      <c r="K61" s="19">
        <v>403014.40000000002</v>
      </c>
      <c r="L61" s="19"/>
      <c r="M61" s="19"/>
      <c r="N61" s="19"/>
      <c r="O61" s="19"/>
      <c r="P61" s="24">
        <f t="shared" si="4"/>
        <v>403014.40000000002</v>
      </c>
    </row>
    <row r="62" spans="1:16" x14ac:dyDescent="0.25">
      <c r="A62" s="16" t="s">
        <v>74</v>
      </c>
      <c r="B62" s="19">
        <v>63500000</v>
      </c>
      <c r="C62" s="19">
        <v>95011244.390000001</v>
      </c>
      <c r="D62" s="19"/>
      <c r="E62" s="19"/>
      <c r="F62" s="19"/>
      <c r="G62" s="19"/>
      <c r="H62" s="19"/>
      <c r="I62" s="19"/>
      <c r="J62" s="19">
        <v>790600</v>
      </c>
      <c r="K62" s="19">
        <v>6379887.29</v>
      </c>
      <c r="L62" s="19"/>
      <c r="M62" s="19"/>
      <c r="N62" s="19"/>
      <c r="O62" s="19"/>
      <c r="P62" s="25">
        <f t="shared" si="4"/>
        <v>7170487.29</v>
      </c>
    </row>
    <row r="63" spans="1:16" x14ac:dyDescent="0.25">
      <c r="A63" s="16" t="s">
        <v>75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4">
        <f t="shared" si="4"/>
        <v>0</v>
      </c>
    </row>
    <row r="64" spans="1:16" x14ac:dyDescent="0.25">
      <c r="A64" s="16" t="s">
        <v>76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4">
        <f t="shared" si="4"/>
        <v>0</v>
      </c>
    </row>
    <row r="65" spans="1:16" x14ac:dyDescent="0.25">
      <c r="A65" s="15" t="s">
        <v>77</v>
      </c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4">
        <f t="shared" si="4"/>
        <v>0</v>
      </c>
    </row>
    <row r="66" spans="1:16" x14ac:dyDescent="0.25">
      <c r="A66" s="16" t="s">
        <v>78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4">
        <f t="shared" si="4"/>
        <v>0</v>
      </c>
    </row>
    <row r="67" spans="1:16" x14ac:dyDescent="0.25">
      <c r="A67" s="16" t="s">
        <v>79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4">
        <f t="shared" si="4"/>
        <v>0</v>
      </c>
    </row>
    <row r="68" spans="1:16" x14ac:dyDescent="0.25">
      <c r="A68" s="15" t="s">
        <v>80</v>
      </c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4">
        <f t="shared" si="4"/>
        <v>0</v>
      </c>
    </row>
    <row r="69" spans="1:16" x14ac:dyDescent="0.25">
      <c r="A69" s="16" t="s">
        <v>81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4">
        <f t="shared" si="4"/>
        <v>0</v>
      </c>
    </row>
    <row r="70" spans="1:16" x14ac:dyDescent="0.25">
      <c r="A70" s="16" t="s">
        <v>82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4">
        <f t="shared" si="4"/>
        <v>0</v>
      </c>
    </row>
    <row r="71" spans="1:16" x14ac:dyDescent="0.25">
      <c r="A71" s="16" t="s">
        <v>83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4">
        <f t="shared" si="4"/>
        <v>0</v>
      </c>
    </row>
    <row r="72" spans="1:16" x14ac:dyDescent="0.25">
      <c r="A72" s="14" t="s">
        <v>84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24">
        <f t="shared" si="4"/>
        <v>0</v>
      </c>
    </row>
    <row r="73" spans="1:16" x14ac:dyDescent="0.25">
      <c r="A73" s="15" t="s">
        <v>85</v>
      </c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4">
        <f t="shared" ref="P73:P80" si="11">SUM(D73:O73)</f>
        <v>0</v>
      </c>
    </row>
    <row r="74" spans="1:16" x14ac:dyDescent="0.25">
      <c r="A74" s="16" t="s">
        <v>86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24">
        <f t="shared" si="11"/>
        <v>0</v>
      </c>
    </row>
    <row r="75" spans="1:16" x14ac:dyDescent="0.25">
      <c r="A75" s="16" t="s">
        <v>87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4">
        <f t="shared" si="11"/>
        <v>0</v>
      </c>
    </row>
    <row r="76" spans="1:16" x14ac:dyDescent="0.25">
      <c r="A76" s="15" t="s">
        <v>88</v>
      </c>
      <c r="B76" s="18">
        <f>SUM(B77:B78)</f>
        <v>0</v>
      </c>
      <c r="C76" s="18">
        <f>SUM(C77:C78)</f>
        <v>1946499</v>
      </c>
      <c r="D76" s="18">
        <f t="shared" ref="D76:K76" si="12">SUM(D77:D78)</f>
        <v>0</v>
      </c>
      <c r="E76" s="18">
        <f t="shared" si="12"/>
        <v>0</v>
      </c>
      <c r="F76" s="18">
        <f t="shared" si="12"/>
        <v>0</v>
      </c>
      <c r="G76" s="18">
        <f t="shared" si="12"/>
        <v>0</v>
      </c>
      <c r="H76" s="18">
        <f t="shared" si="12"/>
        <v>0</v>
      </c>
      <c r="I76" s="18">
        <f t="shared" si="12"/>
        <v>0</v>
      </c>
      <c r="J76" s="18">
        <f t="shared" si="12"/>
        <v>607200</v>
      </c>
      <c r="K76" s="18">
        <f t="shared" si="12"/>
        <v>328900</v>
      </c>
      <c r="L76" s="19"/>
      <c r="M76" s="19"/>
      <c r="N76" s="19"/>
      <c r="O76" s="19"/>
      <c r="P76" s="24">
        <f t="shared" si="11"/>
        <v>936100</v>
      </c>
    </row>
    <row r="77" spans="1:16" x14ac:dyDescent="0.25">
      <c r="A77" s="16" t="s">
        <v>89</v>
      </c>
      <c r="B77" s="19"/>
      <c r="C77" s="19">
        <v>1946499</v>
      </c>
      <c r="D77" s="19"/>
      <c r="E77" s="19"/>
      <c r="F77" s="19"/>
      <c r="G77" s="19"/>
      <c r="H77" s="19"/>
      <c r="I77" s="19"/>
      <c r="J77" s="19">
        <v>607200</v>
      </c>
      <c r="K77" s="19">
        <v>328900</v>
      </c>
      <c r="L77" s="19"/>
      <c r="M77" s="19"/>
      <c r="N77" s="19"/>
      <c r="O77" s="19"/>
      <c r="P77" s="25">
        <f t="shared" si="11"/>
        <v>936100</v>
      </c>
    </row>
    <row r="78" spans="1:16" x14ac:dyDescent="0.25">
      <c r="A78" s="16" t="s">
        <v>90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4">
        <f t="shared" si="11"/>
        <v>0</v>
      </c>
    </row>
    <row r="79" spans="1:16" x14ac:dyDescent="0.25">
      <c r="A79" s="15" t="s">
        <v>91</v>
      </c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4">
        <f t="shared" si="11"/>
        <v>0</v>
      </c>
    </row>
    <row r="80" spans="1:16" x14ac:dyDescent="0.25">
      <c r="A80" s="16" t="s">
        <v>92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4">
        <f t="shared" si="11"/>
        <v>0</v>
      </c>
    </row>
    <row r="81" spans="1:16" x14ac:dyDescent="0.25">
      <c r="A81" s="13" t="s">
        <v>93</v>
      </c>
      <c r="B81" s="21">
        <f>+B7</f>
        <v>2108317326</v>
      </c>
      <c r="C81" s="21">
        <f t="shared" ref="C81:P81" si="13">+C7</f>
        <v>428887387</v>
      </c>
      <c r="D81" s="21">
        <f t="shared" si="13"/>
        <v>84624677.25</v>
      </c>
      <c r="E81" s="21">
        <f t="shared" si="13"/>
        <v>106834187.47</v>
      </c>
      <c r="F81" s="21">
        <f t="shared" si="13"/>
        <v>108501471.2</v>
      </c>
      <c r="G81" s="21">
        <f t="shared" si="13"/>
        <v>89970919.689999983</v>
      </c>
      <c r="H81" s="21">
        <f t="shared" si="13"/>
        <v>103641433.19999999</v>
      </c>
      <c r="I81" s="21">
        <f t="shared" si="13"/>
        <v>26446625.109999999</v>
      </c>
      <c r="J81" s="21">
        <f t="shared" si="13"/>
        <v>234980819.18000001</v>
      </c>
      <c r="K81" s="21">
        <f t="shared" si="13"/>
        <v>178336884.76999998</v>
      </c>
      <c r="L81" s="21"/>
      <c r="M81" s="21">
        <f t="shared" si="13"/>
        <v>0</v>
      </c>
      <c r="N81" s="21">
        <f t="shared" si="13"/>
        <v>0</v>
      </c>
      <c r="O81" s="21">
        <f t="shared" si="13"/>
        <v>0</v>
      </c>
      <c r="P81" s="23">
        <f t="shared" si="13"/>
        <v>933944217.87</v>
      </c>
    </row>
    <row r="82" spans="1:16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8.75" x14ac:dyDescent="0.3">
      <c r="A83" s="84" t="s">
        <v>96</v>
      </c>
      <c r="B83" s="84"/>
      <c r="C83" s="84"/>
      <c r="D83" s="84"/>
      <c r="L83" s="85" t="s">
        <v>97</v>
      </c>
      <c r="M83" s="85"/>
      <c r="N83" s="85"/>
      <c r="O83" s="85"/>
    </row>
    <row r="84" spans="1:16" x14ac:dyDescent="0.25">
      <c r="A84" s="81" t="s">
        <v>103</v>
      </c>
      <c r="B84" s="81"/>
      <c r="C84" s="81"/>
      <c r="D84" s="81"/>
      <c r="L84" s="81" t="s">
        <v>98</v>
      </c>
      <c r="M84" s="82"/>
      <c r="N84" s="82"/>
      <c r="O84" s="82"/>
    </row>
    <row r="85" spans="1:16" x14ac:dyDescent="0.25">
      <c r="A85" s="83" t="s">
        <v>99</v>
      </c>
      <c r="B85" s="83"/>
      <c r="C85" s="83"/>
      <c r="D85" s="83"/>
      <c r="L85" s="83" t="s">
        <v>100</v>
      </c>
      <c r="M85" s="82"/>
      <c r="N85" s="82"/>
      <c r="O85" s="82"/>
    </row>
    <row r="86" spans="1:16" x14ac:dyDescent="0.25">
      <c r="A86" s="2"/>
      <c r="B86" s="2"/>
      <c r="C86" s="2"/>
      <c r="D86" s="2"/>
      <c r="E86" s="81" t="s">
        <v>96</v>
      </c>
      <c r="F86" s="82"/>
      <c r="G86" s="82"/>
      <c r="H86" s="82"/>
      <c r="I86" s="2"/>
      <c r="J86" s="2"/>
      <c r="K86" s="2"/>
    </row>
    <row r="87" spans="1:16" ht="16.5" x14ac:dyDescent="0.25">
      <c r="A87" s="4"/>
      <c r="B87" s="5"/>
      <c r="C87" s="2"/>
      <c r="E87" s="81" t="s">
        <v>102</v>
      </c>
      <c r="F87" s="82"/>
      <c r="G87" s="82"/>
      <c r="H87" s="82"/>
      <c r="I87" s="7"/>
      <c r="J87" s="2"/>
      <c r="K87" s="2"/>
    </row>
    <row r="88" spans="1:16" ht="16.5" x14ac:dyDescent="0.25">
      <c r="A88" s="4"/>
      <c r="B88" s="5"/>
      <c r="C88" s="2"/>
      <c r="E88" s="83" t="s">
        <v>101</v>
      </c>
      <c r="F88" s="82"/>
      <c r="G88" s="82"/>
      <c r="H88" s="82"/>
      <c r="I88" s="8"/>
      <c r="J88" s="2"/>
      <c r="K88" s="2"/>
    </row>
    <row r="89" spans="1:16" x14ac:dyDescent="0.25">
      <c r="A89" s="9"/>
      <c r="B89" s="6"/>
      <c r="C89" s="2"/>
      <c r="H89" s="7"/>
      <c r="I89" s="7"/>
      <c r="J89" s="7"/>
      <c r="K89" s="8"/>
    </row>
    <row r="90" spans="1:16" x14ac:dyDescent="0.25">
      <c r="A90" s="9"/>
      <c r="B90" s="6"/>
      <c r="C90" s="2"/>
      <c r="D90" s="2"/>
      <c r="E90" s="2"/>
      <c r="F90" s="2"/>
      <c r="G90" s="7"/>
      <c r="H90" s="7"/>
      <c r="I90" s="7"/>
      <c r="J90" s="7"/>
      <c r="K90" s="8"/>
    </row>
  </sheetData>
  <mergeCells count="17">
    <mergeCell ref="E86:H86"/>
    <mergeCell ref="E87:H87"/>
    <mergeCell ref="E88:H88"/>
    <mergeCell ref="A83:D83"/>
    <mergeCell ref="L83:O83"/>
    <mergeCell ref="A84:D84"/>
    <mergeCell ref="L84:O84"/>
    <mergeCell ref="A85:D85"/>
    <mergeCell ref="L85:O85"/>
    <mergeCell ref="A1:P1"/>
    <mergeCell ref="A2:P2"/>
    <mergeCell ref="A3:P3"/>
    <mergeCell ref="A4:P4"/>
    <mergeCell ref="A5:A6"/>
    <mergeCell ref="B5:B6"/>
    <mergeCell ref="C5:C6"/>
    <mergeCell ref="D5:P5"/>
  </mergeCells>
  <pageMargins left="0.23622047244094491" right="0.23622047244094491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54.28515625" style="1" customWidth="1"/>
    <col min="2" max="2" width="13.85546875" style="1" bestFit="1" customWidth="1"/>
    <col min="3" max="3" width="12.5703125" style="1" bestFit="1" customWidth="1"/>
    <col min="4" max="4" width="11.7109375" style="1" bestFit="1" customWidth="1"/>
    <col min="5" max="6" width="12.5703125" style="1" bestFit="1" customWidth="1"/>
    <col min="7" max="7" width="11.7109375" style="1" bestFit="1" customWidth="1"/>
    <col min="8" max="8" width="12.5703125" style="1" bestFit="1" customWidth="1"/>
    <col min="9" max="9" width="11.7109375" style="1" bestFit="1" customWidth="1"/>
    <col min="10" max="12" width="12.5703125" style="1" bestFit="1" customWidth="1"/>
    <col min="13" max="13" width="6.7109375" style="1" customWidth="1"/>
    <col min="14" max="14" width="9.28515625" style="1" customWidth="1"/>
    <col min="15" max="15" width="7.7109375" style="1" customWidth="1"/>
    <col min="16" max="16" width="13.85546875" style="1" bestFit="1" customWidth="1"/>
    <col min="17" max="16384" width="11.42578125" style="1"/>
  </cols>
  <sheetData>
    <row r="1" spans="1:17" ht="28.5" customHeight="1" x14ac:dyDescent="0.25">
      <c r="A1" s="67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21" customHeight="1" x14ac:dyDescent="0.25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5.75" customHeight="1" x14ac:dyDescent="0.25">
      <c r="A3" s="71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5.75" customHeight="1" x14ac:dyDescent="0.2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ht="25.5" customHeight="1" x14ac:dyDescent="0.25">
      <c r="A5" s="73" t="s">
        <v>2</v>
      </c>
      <c r="B5" s="74" t="s">
        <v>3</v>
      </c>
      <c r="C5" s="76" t="s">
        <v>4</v>
      </c>
      <c r="D5" s="78" t="s">
        <v>5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7" x14ac:dyDescent="0.25">
      <c r="A6" s="73"/>
      <c r="B6" s="75"/>
      <c r="C6" s="77"/>
      <c r="D6" s="10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10" t="s">
        <v>11</v>
      </c>
      <c r="J6" s="11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  <c r="P6" s="22" t="s">
        <v>18</v>
      </c>
    </row>
    <row r="7" spans="1:17" x14ac:dyDescent="0.25">
      <c r="A7" s="14" t="s">
        <v>19</v>
      </c>
      <c r="B7" s="17">
        <f>+B8+B14+B24+B50+B60+B72</f>
        <v>2108317326</v>
      </c>
      <c r="C7" s="17">
        <f>+C8+C14+C24+C50+C60+C72+C76</f>
        <v>428887387</v>
      </c>
      <c r="D7" s="17">
        <f>+D8+D14+D24+D50+D60+D72+D76</f>
        <v>84624677.25</v>
      </c>
      <c r="E7" s="17">
        <f t="shared" ref="E7:J7" si="0">+E8+E14+E24+E50+E60+E72</f>
        <v>106834187.47</v>
      </c>
      <c r="F7" s="17">
        <f t="shared" si="0"/>
        <v>108501471.2</v>
      </c>
      <c r="G7" s="17">
        <f t="shared" si="0"/>
        <v>89970919.689999983</v>
      </c>
      <c r="H7" s="17">
        <f t="shared" si="0"/>
        <v>103641433.19999999</v>
      </c>
      <c r="I7" s="17">
        <f t="shared" si="0"/>
        <v>26446625.109999999</v>
      </c>
      <c r="J7" s="17">
        <f t="shared" si="0"/>
        <v>234980819.18000001</v>
      </c>
      <c r="K7" s="17">
        <f>+K8+K14+K24+K50+K60+K72+K76</f>
        <v>178336884.76999998</v>
      </c>
      <c r="L7" s="17">
        <f t="shared" ref="L7" si="1">+L8+L14+L24+L50+L60+L72+L76</f>
        <v>168548363.28</v>
      </c>
      <c r="M7" s="17">
        <f t="shared" ref="M7:P7" si="2">+M8+M14+M24+M50+M60+M72+M76</f>
        <v>0</v>
      </c>
      <c r="N7" s="17">
        <f t="shared" si="2"/>
        <v>0</v>
      </c>
      <c r="O7" s="17">
        <f t="shared" si="2"/>
        <v>0</v>
      </c>
      <c r="P7" s="17">
        <f t="shared" si="2"/>
        <v>1102492581.1500001</v>
      </c>
    </row>
    <row r="8" spans="1:17" x14ac:dyDescent="0.25">
      <c r="A8" s="15" t="s">
        <v>20</v>
      </c>
      <c r="B8" s="18">
        <f>SUM(B9:B13)</f>
        <v>1365653853</v>
      </c>
      <c r="C8" s="18">
        <f>SUM(C9:C13)</f>
        <v>81516595.999999985</v>
      </c>
      <c r="D8" s="18">
        <f t="shared" ref="D8:J8" si="3">SUM(D9:D13)</f>
        <v>83687478.75</v>
      </c>
      <c r="E8" s="18">
        <f t="shared" si="3"/>
        <v>104566099.48</v>
      </c>
      <c r="F8" s="18">
        <f>SUM(F9:F13)</f>
        <v>103483319.87</v>
      </c>
      <c r="G8" s="18">
        <f>SUM(G9:G13)</f>
        <v>86196087.069999993</v>
      </c>
      <c r="H8" s="18">
        <f t="shared" si="3"/>
        <v>89073446.129999995</v>
      </c>
      <c r="I8" s="18">
        <f t="shared" si="3"/>
        <v>16390478.779999999</v>
      </c>
      <c r="J8" s="18">
        <f t="shared" si="3"/>
        <v>189815384.56999999</v>
      </c>
      <c r="K8" s="18">
        <f>SUM(K9:K13)</f>
        <v>141647283.88</v>
      </c>
      <c r="L8" s="18">
        <f t="shared" ref="L8" si="4">SUM(L9:L13)</f>
        <v>129784365.75</v>
      </c>
      <c r="M8" s="18">
        <f t="shared" ref="M8:O8" si="5">SUM(M9:M13)</f>
        <v>0</v>
      </c>
      <c r="N8" s="18">
        <f t="shared" si="5"/>
        <v>0</v>
      </c>
      <c r="O8" s="18">
        <f t="shared" si="5"/>
        <v>0</v>
      </c>
      <c r="P8" s="24">
        <f>SUM(D8:O8)</f>
        <v>944643944.27999997</v>
      </c>
    </row>
    <row r="9" spans="1:17" x14ac:dyDescent="0.25">
      <c r="A9" s="16" t="s">
        <v>21</v>
      </c>
      <c r="B9" s="19">
        <v>1146257839</v>
      </c>
      <c r="C9" s="19">
        <v>80458949.489999995</v>
      </c>
      <c r="D9" s="19">
        <v>71367066.370000005</v>
      </c>
      <c r="E9" s="19">
        <v>89476847.170000002</v>
      </c>
      <c r="F9" s="20">
        <v>88642480.5</v>
      </c>
      <c r="G9" s="19">
        <v>74700342.849999994</v>
      </c>
      <c r="H9" s="19">
        <v>76044433.170000002</v>
      </c>
      <c r="I9" s="19">
        <v>11908777.43</v>
      </c>
      <c r="J9" s="19">
        <v>163500280.63</v>
      </c>
      <c r="K9" s="19">
        <v>126853742.52</v>
      </c>
      <c r="L9" s="19">
        <v>111781024.04000001</v>
      </c>
      <c r="M9" s="19"/>
      <c r="N9" s="19"/>
      <c r="O9" s="19"/>
      <c r="P9" s="25">
        <f t="shared" ref="P9:P72" si="6">SUM(D9:O9)</f>
        <v>814274994.67999995</v>
      </c>
    </row>
    <row r="10" spans="1:17" x14ac:dyDescent="0.25">
      <c r="A10" s="16" t="s">
        <v>22</v>
      </c>
      <c r="B10" s="19">
        <v>58866359</v>
      </c>
      <c r="C10" s="19">
        <v>-103344.29</v>
      </c>
      <c r="D10" s="19">
        <v>1329000</v>
      </c>
      <c r="E10" s="19">
        <v>1329000</v>
      </c>
      <c r="F10" s="19">
        <v>1329000</v>
      </c>
      <c r="G10" s="19"/>
      <c r="H10" s="19">
        <v>1319000</v>
      </c>
      <c r="I10" s="19">
        <v>2658000</v>
      </c>
      <c r="J10" s="19">
        <v>1329000</v>
      </c>
      <c r="K10" s="19">
        <v>1372539.21</v>
      </c>
      <c r="L10" s="19">
        <v>1243500</v>
      </c>
      <c r="M10" s="19"/>
      <c r="N10" s="19"/>
      <c r="O10" s="19"/>
      <c r="P10" s="25">
        <f t="shared" si="6"/>
        <v>11909039.210000001</v>
      </c>
    </row>
    <row r="11" spans="1:17" x14ac:dyDescent="0.25">
      <c r="A11" s="16" t="s">
        <v>23</v>
      </c>
      <c r="B11" s="19">
        <v>900000</v>
      </c>
      <c r="C11" s="19"/>
      <c r="D11" s="19">
        <v>71250</v>
      </c>
      <c r="E11" s="19">
        <v>71250</v>
      </c>
      <c r="F11" s="19">
        <v>71250</v>
      </c>
      <c r="G11" s="19">
        <v>71250</v>
      </c>
      <c r="H11" s="19">
        <v>71250</v>
      </c>
      <c r="I11" s="19"/>
      <c r="J11" s="19"/>
      <c r="K11" s="19"/>
      <c r="L11" s="19"/>
      <c r="M11" s="19"/>
      <c r="N11" s="19"/>
      <c r="O11" s="19"/>
      <c r="P11" s="25">
        <f t="shared" si="6"/>
        <v>356250</v>
      </c>
      <c r="Q11" s="3"/>
    </row>
    <row r="12" spans="1:17" x14ac:dyDescent="0.25">
      <c r="A12" s="16" t="s">
        <v>24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4">
        <f t="shared" si="6"/>
        <v>0</v>
      </c>
    </row>
    <row r="13" spans="1:17" x14ac:dyDescent="0.25">
      <c r="A13" s="16" t="s">
        <v>25</v>
      </c>
      <c r="B13" s="19">
        <v>159629655</v>
      </c>
      <c r="C13" s="19">
        <v>1160990.8</v>
      </c>
      <c r="D13" s="19">
        <v>10920162.380000001</v>
      </c>
      <c r="E13" s="19">
        <v>13689002.310000001</v>
      </c>
      <c r="F13" s="19">
        <v>13440589.369999999</v>
      </c>
      <c r="G13" s="19">
        <v>11424494.220000001</v>
      </c>
      <c r="H13" s="19">
        <v>11638762.960000001</v>
      </c>
      <c r="I13" s="19">
        <v>1823701.35</v>
      </c>
      <c r="J13" s="19">
        <v>24986103.940000001</v>
      </c>
      <c r="K13" s="19">
        <v>13421002.15</v>
      </c>
      <c r="L13" s="19">
        <v>16759841.710000001</v>
      </c>
      <c r="M13" s="19"/>
      <c r="N13" s="19"/>
      <c r="O13" s="19"/>
      <c r="P13" s="25">
        <f t="shared" si="6"/>
        <v>118103660.39000002</v>
      </c>
    </row>
    <row r="14" spans="1:17" x14ac:dyDescent="0.25">
      <c r="A14" s="15" t="s">
        <v>26</v>
      </c>
      <c r="B14" s="18">
        <f>SUM(B15:B23)</f>
        <v>342180581</v>
      </c>
      <c r="C14" s="18">
        <f>SUM(C15:C23)</f>
        <v>212254583.69000003</v>
      </c>
      <c r="D14" s="18">
        <f t="shared" ref="D14:J14" si="7">SUM(D15:D23)</f>
        <v>937198.5</v>
      </c>
      <c r="E14" s="18">
        <f t="shared" si="7"/>
        <v>2268087.9900000002</v>
      </c>
      <c r="F14" s="18">
        <f t="shared" si="7"/>
        <v>4679400.51</v>
      </c>
      <c r="G14" s="18">
        <f t="shared" si="7"/>
        <v>2260064.0500000003</v>
      </c>
      <c r="H14" s="18">
        <f t="shared" si="7"/>
        <v>4236305.72</v>
      </c>
      <c r="I14" s="18">
        <f t="shared" si="7"/>
        <v>5648089.4000000004</v>
      </c>
      <c r="J14" s="18">
        <f t="shared" si="7"/>
        <v>37225059.370000005</v>
      </c>
      <c r="K14" s="18">
        <f>SUM(K15:K23)</f>
        <v>24455703.880000003</v>
      </c>
      <c r="L14" s="18">
        <f t="shared" ref="L14" si="8">SUM(L15:L23)</f>
        <v>20875253.239999998</v>
      </c>
      <c r="M14" s="18">
        <f t="shared" ref="M14:O14" si="9">SUM(M15:M23)</f>
        <v>0</v>
      </c>
      <c r="N14" s="18">
        <f t="shared" si="9"/>
        <v>0</v>
      </c>
      <c r="O14" s="18">
        <f t="shared" si="9"/>
        <v>0</v>
      </c>
      <c r="P14" s="24">
        <f t="shared" si="6"/>
        <v>102585162.66000001</v>
      </c>
    </row>
    <row r="15" spans="1:17" x14ac:dyDescent="0.25">
      <c r="A15" s="16" t="s">
        <v>27</v>
      </c>
      <c r="B15" s="19">
        <v>159568032</v>
      </c>
      <c r="C15" s="19">
        <v>1381295.99</v>
      </c>
      <c r="D15" s="19">
        <v>937198.5</v>
      </c>
      <c r="E15" s="19">
        <v>103474.64</v>
      </c>
      <c r="F15" s="19">
        <v>1858657.48</v>
      </c>
      <c r="G15" s="19">
        <v>1353259.02</v>
      </c>
      <c r="H15" s="19">
        <v>925709.86</v>
      </c>
      <c r="I15" s="19">
        <v>690823.11</v>
      </c>
      <c r="J15" s="19">
        <v>31964846.399999999</v>
      </c>
      <c r="K15" s="19">
        <v>15161424.35</v>
      </c>
      <c r="L15" s="19">
        <v>15010056.51</v>
      </c>
      <c r="M15" s="19"/>
      <c r="N15" s="19"/>
      <c r="O15" s="19"/>
      <c r="P15" s="25">
        <f t="shared" si="6"/>
        <v>68005449.870000005</v>
      </c>
    </row>
    <row r="16" spans="1:17" x14ac:dyDescent="0.25">
      <c r="A16" s="16" t="s">
        <v>28</v>
      </c>
      <c r="B16" s="19">
        <v>9575000</v>
      </c>
      <c r="C16" s="19"/>
      <c r="D16" s="19"/>
      <c r="E16" s="19"/>
      <c r="F16" s="19">
        <v>100416.66</v>
      </c>
      <c r="G16" s="19">
        <v>50208.33</v>
      </c>
      <c r="H16" s="19">
        <v>103250</v>
      </c>
      <c r="I16" s="19">
        <v>158862.06</v>
      </c>
      <c r="J16" s="19">
        <v>100416.66</v>
      </c>
      <c r="K16" s="19">
        <v>23600</v>
      </c>
      <c r="L16" s="19">
        <v>291541.93</v>
      </c>
      <c r="M16" s="19"/>
      <c r="N16" s="19"/>
      <c r="O16" s="19"/>
      <c r="P16" s="25">
        <f t="shared" si="6"/>
        <v>828295.6399999999</v>
      </c>
    </row>
    <row r="17" spans="1:16" x14ac:dyDescent="0.25">
      <c r="A17" s="16" t="s">
        <v>29</v>
      </c>
      <c r="B17" s="19">
        <v>40348000</v>
      </c>
      <c r="C17" s="19">
        <v>737334</v>
      </c>
      <c r="D17" s="19"/>
      <c r="E17" s="19">
        <v>884650</v>
      </c>
      <c r="F17" s="19">
        <v>970950</v>
      </c>
      <c r="G17" s="19">
        <v>3300</v>
      </c>
      <c r="H17" s="19">
        <v>541350</v>
      </c>
      <c r="I17" s="19">
        <v>1937250</v>
      </c>
      <c r="J17" s="19">
        <v>1642000</v>
      </c>
      <c r="K17" s="19">
        <v>1049000</v>
      </c>
      <c r="L17" s="19">
        <v>1012950</v>
      </c>
      <c r="M17" s="19"/>
      <c r="N17" s="19"/>
      <c r="O17" s="19"/>
      <c r="P17" s="25">
        <f t="shared" si="6"/>
        <v>8041450</v>
      </c>
    </row>
    <row r="18" spans="1:16" x14ac:dyDescent="0.25">
      <c r="A18" s="16" t="s">
        <v>30</v>
      </c>
      <c r="B18" s="19">
        <v>1635000</v>
      </c>
      <c r="C18" s="19">
        <v>275000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5">
        <f t="shared" si="6"/>
        <v>0</v>
      </c>
    </row>
    <row r="19" spans="1:16" x14ac:dyDescent="0.25">
      <c r="A19" s="16" t="s">
        <v>31</v>
      </c>
      <c r="B19" s="19">
        <v>19804000</v>
      </c>
      <c r="C19" s="19">
        <v>24867441</v>
      </c>
      <c r="D19" s="19"/>
      <c r="E19" s="19"/>
      <c r="F19" s="19">
        <v>960000</v>
      </c>
      <c r="G19" s="19">
        <v>39000</v>
      </c>
      <c r="H19" s="19"/>
      <c r="I19" s="19">
        <v>397195.08</v>
      </c>
      <c r="J19" s="19">
        <v>2334758.2000000002</v>
      </c>
      <c r="K19" s="19">
        <v>555100</v>
      </c>
      <c r="L19" s="19">
        <v>1208339.43</v>
      </c>
      <c r="M19" s="19"/>
      <c r="N19" s="19"/>
      <c r="O19" s="19"/>
      <c r="P19" s="25">
        <f t="shared" si="6"/>
        <v>5494392.71</v>
      </c>
    </row>
    <row r="20" spans="1:16" x14ac:dyDescent="0.25">
      <c r="A20" s="16" t="s">
        <v>32</v>
      </c>
      <c r="B20" s="19">
        <v>18836800</v>
      </c>
      <c r="C20" s="19">
        <v>962562</v>
      </c>
      <c r="D20" s="19"/>
      <c r="E20" s="19">
        <v>1279963.3500000001</v>
      </c>
      <c r="F20" s="19">
        <v>612536.74</v>
      </c>
      <c r="G20" s="19">
        <v>438815.64</v>
      </c>
      <c r="H20" s="19">
        <v>682914.46</v>
      </c>
      <c r="I20" s="19">
        <v>1354923.46</v>
      </c>
      <c r="J20" s="19">
        <v>514102.55</v>
      </c>
      <c r="K20" s="19">
        <v>524535.78</v>
      </c>
      <c r="L20" s="19">
        <v>527073.65</v>
      </c>
      <c r="M20" s="19"/>
      <c r="N20" s="19"/>
      <c r="O20" s="19"/>
      <c r="P20" s="25">
        <f t="shared" si="6"/>
        <v>5934865.6300000008</v>
      </c>
    </row>
    <row r="21" spans="1:16" x14ac:dyDescent="0.25">
      <c r="A21" s="16" t="s">
        <v>33</v>
      </c>
      <c r="B21" s="19">
        <v>25098799</v>
      </c>
      <c r="C21" s="19">
        <v>215532046.15000001</v>
      </c>
      <c r="D21" s="19"/>
      <c r="E21" s="19"/>
      <c r="F21" s="19">
        <v>112945.13</v>
      </c>
      <c r="G21" s="19">
        <v>353481.14</v>
      </c>
      <c r="H21" s="19">
        <v>574864.6</v>
      </c>
      <c r="I21" s="19">
        <v>644705.68999999994</v>
      </c>
      <c r="J21" s="19">
        <v>280059.15000000002</v>
      </c>
      <c r="K21" s="19">
        <v>2602210.86</v>
      </c>
      <c r="L21" s="19">
        <v>448335.73</v>
      </c>
      <c r="M21" s="19"/>
      <c r="N21" s="19"/>
      <c r="O21" s="19"/>
      <c r="P21" s="25">
        <f t="shared" si="6"/>
        <v>5016602.3000000007</v>
      </c>
    </row>
    <row r="22" spans="1:16" x14ac:dyDescent="0.25">
      <c r="A22" s="16" t="s">
        <v>34</v>
      </c>
      <c r="B22" s="19">
        <v>45814950</v>
      </c>
      <c r="C22" s="19">
        <v>-23068556.48</v>
      </c>
      <c r="D22" s="19"/>
      <c r="E22" s="19"/>
      <c r="F22" s="19"/>
      <c r="G22" s="19"/>
      <c r="H22" s="19">
        <v>870490.5</v>
      </c>
      <c r="I22" s="19">
        <v>453356</v>
      </c>
      <c r="J22" s="19">
        <v>184971.82</v>
      </c>
      <c r="K22" s="19">
        <v>4215940</v>
      </c>
      <c r="L22" s="19">
        <v>2083290</v>
      </c>
      <c r="M22" s="19"/>
      <c r="N22" s="19"/>
      <c r="O22" s="19"/>
      <c r="P22" s="25">
        <f t="shared" si="6"/>
        <v>7808048.3200000003</v>
      </c>
    </row>
    <row r="23" spans="1:16" x14ac:dyDescent="0.25">
      <c r="A23" s="16" t="s">
        <v>35</v>
      </c>
      <c r="B23" s="19">
        <v>21500000</v>
      </c>
      <c r="C23" s="19">
        <v>-8432538.9700000007</v>
      </c>
      <c r="D23" s="19"/>
      <c r="E23" s="19"/>
      <c r="F23" s="19">
        <v>63894.5</v>
      </c>
      <c r="G23" s="19">
        <v>21999.919999999998</v>
      </c>
      <c r="H23" s="19">
        <v>537726.30000000005</v>
      </c>
      <c r="I23" s="19">
        <v>10974</v>
      </c>
      <c r="J23" s="19">
        <v>203904.59</v>
      </c>
      <c r="K23" s="19">
        <v>323892.89</v>
      </c>
      <c r="L23" s="19">
        <v>293665.99</v>
      </c>
      <c r="M23" s="19"/>
      <c r="N23" s="19"/>
      <c r="O23" s="19"/>
      <c r="P23" s="25">
        <f t="shared" si="6"/>
        <v>1456058.1900000002</v>
      </c>
    </row>
    <row r="24" spans="1:16" x14ac:dyDescent="0.25">
      <c r="A24" s="15" t="s">
        <v>36</v>
      </c>
      <c r="B24" s="18">
        <f>SUM(B25:B33)</f>
        <v>111460364</v>
      </c>
      <c r="C24" s="18">
        <f>SUM(C25:C33)</f>
        <v>29731129.57</v>
      </c>
      <c r="D24" s="18">
        <f t="shared" ref="D24:J24" si="10">SUM(D25:D33)</f>
        <v>0</v>
      </c>
      <c r="E24" s="18">
        <f t="shared" si="10"/>
        <v>0</v>
      </c>
      <c r="F24" s="18">
        <f t="shared" si="10"/>
        <v>338750.81999999995</v>
      </c>
      <c r="G24" s="18">
        <f t="shared" si="10"/>
        <v>1414707</v>
      </c>
      <c r="H24" s="18">
        <f t="shared" si="10"/>
        <v>3088897.91</v>
      </c>
      <c r="I24" s="18">
        <f t="shared" si="10"/>
        <v>3198888.0599999996</v>
      </c>
      <c r="J24" s="18">
        <f t="shared" si="10"/>
        <v>5540151.3399999999</v>
      </c>
      <c r="K24" s="18">
        <f>SUM(K25:K33)</f>
        <v>4117032.6799999997</v>
      </c>
      <c r="L24" s="18">
        <f>SUM(L25:L33)</f>
        <v>8328414.0600000005</v>
      </c>
      <c r="M24" s="18">
        <f t="shared" ref="M24:O24" si="11">SUM(M25:M32)</f>
        <v>0</v>
      </c>
      <c r="N24" s="18">
        <f t="shared" si="11"/>
        <v>0</v>
      </c>
      <c r="O24" s="18">
        <f t="shared" si="11"/>
        <v>0</v>
      </c>
      <c r="P24" s="24">
        <f t="shared" si="6"/>
        <v>26026841.869999997</v>
      </c>
    </row>
    <row r="25" spans="1:16" x14ac:dyDescent="0.25">
      <c r="A25" s="16" t="s">
        <v>37</v>
      </c>
      <c r="B25" s="19">
        <v>14000000</v>
      </c>
      <c r="C25" s="19">
        <v>-4118565</v>
      </c>
      <c r="D25" s="19"/>
      <c r="E25" s="19"/>
      <c r="F25" s="19">
        <v>124728.32000000001</v>
      </c>
      <c r="G25" s="19">
        <v>121260</v>
      </c>
      <c r="H25" s="19">
        <v>77018.86</v>
      </c>
      <c r="I25" s="19">
        <v>283350</v>
      </c>
      <c r="J25" s="19">
        <v>228208.55</v>
      </c>
      <c r="K25" s="19">
        <v>139930.4</v>
      </c>
      <c r="L25" s="19">
        <v>114220.53</v>
      </c>
      <c r="M25" s="19"/>
      <c r="N25" s="19"/>
      <c r="O25" s="19"/>
      <c r="P25" s="25">
        <f t="shared" si="6"/>
        <v>1088716.6599999999</v>
      </c>
    </row>
    <row r="26" spans="1:16" x14ac:dyDescent="0.25">
      <c r="A26" s="16" t="s">
        <v>38</v>
      </c>
      <c r="B26" s="19">
        <v>3517500</v>
      </c>
      <c r="C26" s="19">
        <v>920366</v>
      </c>
      <c r="D26" s="19"/>
      <c r="E26" s="19"/>
      <c r="F26" s="19"/>
      <c r="G26" s="19">
        <v>57820</v>
      </c>
      <c r="H26" s="19">
        <v>9740.91</v>
      </c>
      <c r="I26" s="19">
        <v>150759.75</v>
      </c>
      <c r="J26" s="19">
        <v>232460</v>
      </c>
      <c r="K26" s="19">
        <v>23600</v>
      </c>
      <c r="L26" s="19">
        <v>59459.61</v>
      </c>
      <c r="M26" s="19"/>
      <c r="N26" s="19"/>
      <c r="O26" s="19"/>
      <c r="P26" s="25">
        <f t="shared" si="6"/>
        <v>533840.27</v>
      </c>
    </row>
    <row r="27" spans="1:16" x14ac:dyDescent="0.25">
      <c r="A27" s="16" t="s">
        <v>39</v>
      </c>
      <c r="B27" s="19">
        <v>6772800</v>
      </c>
      <c r="C27" s="19">
        <v>-512600.26</v>
      </c>
      <c r="D27" s="19"/>
      <c r="E27" s="19"/>
      <c r="F27" s="19">
        <v>130124.5</v>
      </c>
      <c r="G27" s="19">
        <v>426304.5</v>
      </c>
      <c r="H27" s="19">
        <v>318895.33</v>
      </c>
      <c r="I27" s="19">
        <v>85506.6</v>
      </c>
      <c r="J27" s="19">
        <v>1172224.52</v>
      </c>
      <c r="K27" s="19">
        <v>227003.68</v>
      </c>
      <c r="L27" s="19">
        <v>2132756.9</v>
      </c>
      <c r="M27" s="19"/>
      <c r="N27" s="19"/>
      <c r="O27" s="19"/>
      <c r="P27" s="25">
        <f t="shared" si="6"/>
        <v>4492816.03</v>
      </c>
    </row>
    <row r="28" spans="1:16" x14ac:dyDescent="0.25">
      <c r="A28" s="16" t="s">
        <v>40</v>
      </c>
      <c r="B28" s="19">
        <v>350000</v>
      </c>
      <c r="C28" s="19">
        <v>103836</v>
      </c>
      <c r="D28" s="19"/>
      <c r="E28" s="19"/>
      <c r="F28" s="19"/>
      <c r="G28" s="19"/>
      <c r="H28" s="19">
        <v>112835</v>
      </c>
      <c r="I28" s="19">
        <v>-36730</v>
      </c>
      <c r="J28" s="19"/>
      <c r="K28" s="19"/>
      <c r="L28" s="19"/>
      <c r="M28" s="19"/>
      <c r="N28" s="19"/>
      <c r="O28" s="19"/>
      <c r="P28" s="25">
        <f t="shared" si="6"/>
        <v>76105</v>
      </c>
    </row>
    <row r="29" spans="1:16" x14ac:dyDescent="0.25">
      <c r="A29" s="16" t="s">
        <v>41</v>
      </c>
      <c r="B29" s="19">
        <v>10215090</v>
      </c>
      <c r="C29" s="19">
        <v>272494</v>
      </c>
      <c r="D29" s="19"/>
      <c r="E29" s="19"/>
      <c r="F29" s="19">
        <v>74670.399999999994</v>
      </c>
      <c r="G29" s="19">
        <v>47620</v>
      </c>
      <c r="H29" s="19">
        <v>21546.13</v>
      </c>
      <c r="I29" s="19">
        <v>949410.3</v>
      </c>
      <c r="J29" s="19">
        <v>136621.32999999999</v>
      </c>
      <c r="K29" s="19">
        <v>131889.78</v>
      </c>
      <c r="L29" s="19">
        <v>119389.45</v>
      </c>
      <c r="M29" s="19"/>
      <c r="N29" s="19"/>
      <c r="O29" s="19"/>
      <c r="P29" s="25">
        <f t="shared" si="6"/>
        <v>1481147.3900000001</v>
      </c>
    </row>
    <row r="30" spans="1:16" x14ac:dyDescent="0.25">
      <c r="A30" s="16" t="s">
        <v>42</v>
      </c>
      <c r="B30" s="19">
        <v>8307200</v>
      </c>
      <c r="C30" s="19">
        <v>-1264300.1299999999</v>
      </c>
      <c r="D30" s="19"/>
      <c r="E30" s="19"/>
      <c r="F30" s="19"/>
      <c r="G30" s="19"/>
      <c r="H30" s="19">
        <v>99220.3</v>
      </c>
      <c r="I30" s="19">
        <v>76730.679999999993</v>
      </c>
      <c r="J30" s="19">
        <v>59287.92</v>
      </c>
      <c r="K30" s="19">
        <v>308798.82</v>
      </c>
      <c r="L30" s="19">
        <v>313955.58</v>
      </c>
      <c r="M30" s="19"/>
      <c r="N30" s="19"/>
      <c r="O30" s="19"/>
      <c r="P30" s="25">
        <f t="shared" si="6"/>
        <v>857993.3</v>
      </c>
    </row>
    <row r="31" spans="1:16" x14ac:dyDescent="0.25">
      <c r="A31" s="16" t="s">
        <v>43</v>
      </c>
      <c r="B31" s="19">
        <v>54071359</v>
      </c>
      <c r="C31" s="19">
        <v>19553785.309999999</v>
      </c>
      <c r="D31" s="19"/>
      <c r="E31" s="19"/>
      <c r="F31" s="19"/>
      <c r="G31" s="19"/>
      <c r="H31" s="19">
        <v>8584.5</v>
      </c>
      <c r="I31" s="19">
        <v>1504298.1</v>
      </c>
      <c r="J31" s="19">
        <v>2423505.4</v>
      </c>
      <c r="K31" s="19">
        <v>2748806</v>
      </c>
      <c r="L31" s="19">
        <v>3830103.33</v>
      </c>
      <c r="M31" s="19"/>
      <c r="N31" s="19"/>
      <c r="O31" s="19"/>
      <c r="P31" s="25">
        <f t="shared" si="6"/>
        <v>10515297.33</v>
      </c>
    </row>
    <row r="32" spans="1:16" x14ac:dyDescent="0.25">
      <c r="A32" s="16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L32" s="19"/>
      <c r="M32" s="19"/>
      <c r="N32" s="19"/>
      <c r="O32" s="19"/>
      <c r="P32" s="25">
        <f t="shared" si="6"/>
        <v>0</v>
      </c>
    </row>
    <row r="33" spans="1:16" x14ac:dyDescent="0.25">
      <c r="A33" s="16" t="s">
        <v>45</v>
      </c>
      <c r="B33" s="19">
        <v>14226415</v>
      </c>
      <c r="C33" s="19">
        <v>14776113.65</v>
      </c>
      <c r="D33" s="19"/>
      <c r="E33" s="19"/>
      <c r="F33" s="19">
        <v>9227.6</v>
      </c>
      <c r="G33" s="19">
        <v>761702.5</v>
      </c>
      <c r="H33" s="19">
        <v>2441056.88</v>
      </c>
      <c r="I33" s="19">
        <v>185562.63</v>
      </c>
      <c r="J33" s="19">
        <v>1287843.6200000001</v>
      </c>
      <c r="K33" s="19">
        <v>537004</v>
      </c>
      <c r="L33" s="19">
        <v>1758528.66</v>
      </c>
      <c r="M33" s="19"/>
      <c r="N33" s="19"/>
      <c r="O33" s="19"/>
      <c r="P33" s="25">
        <f t="shared" si="6"/>
        <v>6980925.8900000006</v>
      </c>
    </row>
    <row r="34" spans="1:16" x14ac:dyDescent="0.25">
      <c r="A34" s="15" t="s">
        <v>46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4">
        <f t="shared" si="6"/>
        <v>0</v>
      </c>
    </row>
    <row r="35" spans="1:16" x14ac:dyDescent="0.25">
      <c r="A35" s="16" t="s">
        <v>47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4">
        <f t="shared" si="6"/>
        <v>0</v>
      </c>
    </row>
    <row r="36" spans="1:16" x14ac:dyDescent="0.25">
      <c r="A36" s="16" t="s">
        <v>48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4">
        <f t="shared" si="6"/>
        <v>0</v>
      </c>
    </row>
    <row r="37" spans="1:16" x14ac:dyDescent="0.25">
      <c r="A37" s="16" t="s">
        <v>49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4">
        <f t="shared" si="6"/>
        <v>0</v>
      </c>
    </row>
    <row r="38" spans="1:16" x14ac:dyDescent="0.25">
      <c r="A38" s="16" t="s">
        <v>50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4">
        <f t="shared" si="6"/>
        <v>0</v>
      </c>
    </row>
    <row r="39" spans="1:16" x14ac:dyDescent="0.25">
      <c r="A39" s="16" t="s">
        <v>51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4">
        <f t="shared" si="6"/>
        <v>0</v>
      </c>
    </row>
    <row r="40" spans="1:16" x14ac:dyDescent="0.25">
      <c r="A40" s="16" t="s">
        <v>52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4">
        <f t="shared" si="6"/>
        <v>0</v>
      </c>
    </row>
    <row r="41" spans="1:16" x14ac:dyDescent="0.25">
      <c r="A41" s="16" t="s">
        <v>53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4">
        <f t="shared" si="6"/>
        <v>0</v>
      </c>
    </row>
    <row r="42" spans="1:16" x14ac:dyDescent="0.25">
      <c r="A42" s="16" t="s">
        <v>54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4">
        <f t="shared" si="6"/>
        <v>0</v>
      </c>
    </row>
    <row r="43" spans="1:16" x14ac:dyDescent="0.25">
      <c r="A43" s="15" t="s">
        <v>55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4">
        <f t="shared" si="6"/>
        <v>0</v>
      </c>
    </row>
    <row r="44" spans="1:16" x14ac:dyDescent="0.25">
      <c r="A44" s="16" t="s">
        <v>56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4">
        <f t="shared" si="6"/>
        <v>0</v>
      </c>
    </row>
    <row r="45" spans="1:16" x14ac:dyDescent="0.25">
      <c r="A45" s="16" t="s">
        <v>57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4">
        <f t="shared" si="6"/>
        <v>0</v>
      </c>
    </row>
    <row r="46" spans="1:16" x14ac:dyDescent="0.25">
      <c r="A46" s="16" t="s">
        <v>58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4">
        <f t="shared" si="6"/>
        <v>0</v>
      </c>
    </row>
    <row r="47" spans="1:16" x14ac:dyDescent="0.25">
      <c r="A47" s="16" t="s">
        <v>59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4">
        <f t="shared" si="6"/>
        <v>0</v>
      </c>
    </row>
    <row r="48" spans="1:16" x14ac:dyDescent="0.25">
      <c r="A48" s="16" t="s">
        <v>60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4">
        <f t="shared" si="6"/>
        <v>0</v>
      </c>
    </row>
    <row r="49" spans="1:16" x14ac:dyDescent="0.25">
      <c r="A49" s="16" t="s">
        <v>61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4">
        <f t="shared" si="6"/>
        <v>0</v>
      </c>
    </row>
    <row r="50" spans="1:16" x14ac:dyDescent="0.25">
      <c r="A50" s="15" t="s">
        <v>62</v>
      </c>
      <c r="B50" s="18">
        <f>SUM(B51:B59)</f>
        <v>187822528</v>
      </c>
      <c r="C50" s="18">
        <f t="shared" ref="C50:O50" si="12">SUM(C51:C59)</f>
        <v>-12010748.68</v>
      </c>
      <c r="D50" s="18">
        <f t="shared" si="12"/>
        <v>0</v>
      </c>
      <c r="E50" s="18">
        <f t="shared" si="12"/>
        <v>0</v>
      </c>
      <c r="F50" s="18">
        <f t="shared" si="12"/>
        <v>0</v>
      </c>
      <c r="G50" s="18">
        <f t="shared" si="12"/>
        <v>100061.57</v>
      </c>
      <c r="H50" s="18">
        <f t="shared" si="12"/>
        <v>7242783.4399999995</v>
      </c>
      <c r="I50" s="18">
        <f t="shared" si="12"/>
        <v>1209168.8700000001</v>
      </c>
      <c r="J50" s="18">
        <f t="shared" si="12"/>
        <v>1609623.9</v>
      </c>
      <c r="K50" s="18">
        <f t="shared" si="12"/>
        <v>1005062.64</v>
      </c>
      <c r="L50" s="18">
        <f t="shared" ref="L50" si="13">SUM(L51:L59)</f>
        <v>9560330.2300000004</v>
      </c>
      <c r="M50" s="18">
        <f t="shared" si="12"/>
        <v>0</v>
      </c>
      <c r="N50" s="18">
        <f t="shared" si="12"/>
        <v>0</v>
      </c>
      <c r="O50" s="18">
        <f t="shared" si="12"/>
        <v>0</v>
      </c>
      <c r="P50" s="24">
        <f t="shared" si="6"/>
        <v>20727030.649999999</v>
      </c>
    </row>
    <row r="51" spans="1:16" x14ac:dyDescent="0.25">
      <c r="A51" s="16" t="s">
        <v>63</v>
      </c>
      <c r="B51" s="19">
        <v>11688000</v>
      </c>
      <c r="C51" s="19">
        <v>14169650</v>
      </c>
      <c r="D51" s="19"/>
      <c r="E51" s="19"/>
      <c r="F51" s="19"/>
      <c r="G51" s="19">
        <v>100061.57</v>
      </c>
      <c r="H51" s="19">
        <v>6258368.6799999997</v>
      </c>
      <c r="I51" s="19">
        <v>719923.37</v>
      </c>
      <c r="J51" s="19">
        <v>614234.9</v>
      </c>
      <c r="K51" s="19"/>
      <c r="L51" s="19">
        <v>920708.75</v>
      </c>
      <c r="M51" s="19"/>
      <c r="N51" s="19"/>
      <c r="O51" s="19"/>
      <c r="P51" s="25">
        <f t="shared" si="6"/>
        <v>8613297.2699999996</v>
      </c>
    </row>
    <row r="52" spans="1:16" x14ac:dyDescent="0.25">
      <c r="A52" s="16" t="s">
        <v>64</v>
      </c>
      <c r="B52" s="19">
        <v>750000</v>
      </c>
      <c r="C52" s="19">
        <v>1468700</v>
      </c>
      <c r="D52" s="19"/>
      <c r="E52" s="19"/>
      <c r="F52" s="19"/>
      <c r="G52" s="19"/>
      <c r="H52" s="19"/>
      <c r="I52" s="19"/>
      <c r="J52" s="19">
        <v>26550</v>
      </c>
      <c r="K52" s="19"/>
      <c r="M52" s="19"/>
      <c r="N52" s="19"/>
      <c r="O52" s="19"/>
      <c r="P52" s="25">
        <f t="shared" si="6"/>
        <v>26550</v>
      </c>
    </row>
    <row r="53" spans="1:16" x14ac:dyDescent="0.25">
      <c r="A53" s="16" t="s">
        <v>65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5">
        <f t="shared" si="6"/>
        <v>0</v>
      </c>
    </row>
    <row r="54" spans="1:16" x14ac:dyDescent="0.25">
      <c r="A54" s="16" t="s">
        <v>66</v>
      </c>
      <c r="B54" s="19">
        <v>89124095</v>
      </c>
      <c r="C54" s="19">
        <v>-15676400</v>
      </c>
      <c r="D54" s="19"/>
      <c r="E54" s="19"/>
      <c r="F54" s="19"/>
      <c r="G54" s="19"/>
      <c r="H54" s="19"/>
      <c r="I54" s="19">
        <v>455261.5</v>
      </c>
      <c r="J54" s="19"/>
      <c r="K54" s="19"/>
      <c r="L54" s="19">
        <v>8406534</v>
      </c>
      <c r="M54" s="19"/>
      <c r="N54" s="19"/>
      <c r="O54" s="19"/>
      <c r="P54" s="25">
        <f t="shared" si="6"/>
        <v>8861795.5</v>
      </c>
    </row>
    <row r="55" spans="1:16" x14ac:dyDescent="0.25">
      <c r="A55" s="16" t="s">
        <v>67</v>
      </c>
      <c r="B55" s="19">
        <v>80160433</v>
      </c>
      <c r="C55" s="19">
        <v>-17867930.68</v>
      </c>
      <c r="D55" s="19"/>
      <c r="E55" s="19"/>
      <c r="F55" s="19"/>
      <c r="G55" s="19"/>
      <c r="H55" s="19">
        <v>984414.76</v>
      </c>
      <c r="I55" s="19">
        <v>33984</v>
      </c>
      <c r="J55" s="19">
        <v>72039</v>
      </c>
      <c r="K55" s="19">
        <v>1005062.64</v>
      </c>
      <c r="L55" s="19">
        <v>233087.48</v>
      </c>
      <c r="M55" s="19"/>
      <c r="N55" s="19"/>
      <c r="O55" s="19"/>
      <c r="P55" s="25">
        <f t="shared" si="6"/>
        <v>2328587.88</v>
      </c>
    </row>
    <row r="56" spans="1:16" x14ac:dyDescent="0.25">
      <c r="A56" s="16" t="s">
        <v>68</v>
      </c>
      <c r="B56" s="19">
        <v>300000</v>
      </c>
      <c r="C56" s="19">
        <v>112298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5">
        <f t="shared" si="6"/>
        <v>0</v>
      </c>
    </row>
    <row r="57" spans="1:16" x14ac:dyDescent="0.25">
      <c r="A57" s="16" t="s">
        <v>69</v>
      </c>
      <c r="B57" s="19"/>
      <c r="C57" s="19">
        <v>9632934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5">
        <f t="shared" si="6"/>
        <v>0</v>
      </c>
    </row>
    <row r="58" spans="1:16" x14ac:dyDescent="0.25">
      <c r="A58" s="16" t="s">
        <v>70</v>
      </c>
      <c r="B58" s="19">
        <v>5800000</v>
      </c>
      <c r="C58" s="19">
        <v>-3850000</v>
      </c>
      <c r="D58" s="19"/>
      <c r="E58" s="19"/>
      <c r="F58" s="19"/>
      <c r="G58" s="19"/>
      <c r="H58" s="19"/>
      <c r="I58" s="19"/>
      <c r="J58" s="19">
        <v>896800</v>
      </c>
      <c r="K58" s="19"/>
      <c r="L58" s="19"/>
      <c r="M58" s="19"/>
      <c r="N58" s="19"/>
      <c r="O58" s="19"/>
      <c r="P58" s="25">
        <f t="shared" si="6"/>
        <v>896800</v>
      </c>
    </row>
    <row r="59" spans="1:16" x14ac:dyDescent="0.25">
      <c r="A59" s="16" t="s">
        <v>71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4">
        <f t="shared" si="6"/>
        <v>0</v>
      </c>
    </row>
    <row r="60" spans="1:16" x14ac:dyDescent="0.25">
      <c r="A60" s="15" t="s">
        <v>72</v>
      </c>
      <c r="B60" s="18">
        <f>SUM(B61:B64)</f>
        <v>101200000</v>
      </c>
      <c r="C60" s="18">
        <f t="shared" ref="C60:O60" si="14">SUM(C61:C64)</f>
        <v>115449327.42</v>
      </c>
      <c r="D60" s="18">
        <f t="shared" si="14"/>
        <v>0</v>
      </c>
      <c r="E60" s="18">
        <f t="shared" si="14"/>
        <v>0</v>
      </c>
      <c r="F60" s="18">
        <f t="shared" si="14"/>
        <v>0</v>
      </c>
      <c r="G60" s="18">
        <f t="shared" si="14"/>
        <v>0</v>
      </c>
      <c r="H60" s="18">
        <f t="shared" si="14"/>
        <v>0</v>
      </c>
      <c r="I60" s="18">
        <f t="shared" si="14"/>
        <v>0</v>
      </c>
      <c r="J60" s="18">
        <f t="shared" si="14"/>
        <v>790600</v>
      </c>
      <c r="K60" s="18">
        <f t="shared" si="14"/>
        <v>6782901.6900000004</v>
      </c>
      <c r="L60" s="18">
        <f t="shared" ref="L60" si="15">SUM(L61:L64)</f>
        <v>0</v>
      </c>
      <c r="M60" s="18">
        <f t="shared" si="14"/>
        <v>0</v>
      </c>
      <c r="N60" s="18">
        <f t="shared" si="14"/>
        <v>0</v>
      </c>
      <c r="O60" s="18">
        <f t="shared" si="14"/>
        <v>0</v>
      </c>
      <c r="P60" s="24">
        <f t="shared" si="6"/>
        <v>7573501.6900000004</v>
      </c>
    </row>
    <row r="61" spans="1:16" x14ac:dyDescent="0.25">
      <c r="A61" s="16" t="s">
        <v>73</v>
      </c>
      <c r="B61" s="19">
        <v>37700000</v>
      </c>
      <c r="C61" s="19">
        <v>20438083.030000001</v>
      </c>
      <c r="D61" s="19"/>
      <c r="E61" s="19"/>
      <c r="F61" s="19"/>
      <c r="G61" s="19"/>
      <c r="H61" s="19"/>
      <c r="I61" s="19"/>
      <c r="J61" s="19"/>
      <c r="K61" s="19">
        <v>403014.40000000002</v>
      </c>
      <c r="L61" s="19"/>
      <c r="M61" s="19"/>
      <c r="N61" s="19"/>
      <c r="O61" s="19"/>
      <c r="P61" s="24">
        <f t="shared" si="6"/>
        <v>403014.40000000002</v>
      </c>
    </row>
    <row r="62" spans="1:16" x14ac:dyDescent="0.25">
      <c r="A62" s="16" t="s">
        <v>74</v>
      </c>
      <c r="B62" s="19">
        <v>63500000</v>
      </c>
      <c r="C62" s="19">
        <v>95011244.390000001</v>
      </c>
      <c r="D62" s="19"/>
      <c r="E62" s="19"/>
      <c r="F62" s="19"/>
      <c r="G62" s="19"/>
      <c r="H62" s="19"/>
      <c r="I62" s="19"/>
      <c r="J62" s="19">
        <v>790600</v>
      </c>
      <c r="K62" s="19">
        <v>6379887.29</v>
      </c>
      <c r="L62" s="19"/>
      <c r="M62" s="19"/>
      <c r="N62" s="19"/>
      <c r="O62" s="19"/>
      <c r="P62" s="25">
        <f t="shared" si="6"/>
        <v>7170487.29</v>
      </c>
    </row>
    <row r="63" spans="1:16" x14ac:dyDescent="0.25">
      <c r="A63" s="16" t="s">
        <v>75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4">
        <f t="shared" si="6"/>
        <v>0</v>
      </c>
    </row>
    <row r="64" spans="1:16" x14ac:dyDescent="0.25">
      <c r="A64" s="16" t="s">
        <v>76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4">
        <f t="shared" si="6"/>
        <v>0</v>
      </c>
    </row>
    <row r="65" spans="1:16" x14ac:dyDescent="0.25">
      <c r="A65" s="15" t="s">
        <v>77</v>
      </c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4">
        <f t="shared" si="6"/>
        <v>0</v>
      </c>
    </row>
    <row r="66" spans="1:16" x14ac:dyDescent="0.25">
      <c r="A66" s="16" t="s">
        <v>78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4">
        <f t="shared" si="6"/>
        <v>0</v>
      </c>
    </row>
    <row r="67" spans="1:16" x14ac:dyDescent="0.25">
      <c r="A67" s="16" t="s">
        <v>79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4">
        <f t="shared" si="6"/>
        <v>0</v>
      </c>
    </row>
    <row r="68" spans="1:16" x14ac:dyDescent="0.25">
      <c r="A68" s="15" t="s">
        <v>80</v>
      </c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4">
        <f t="shared" si="6"/>
        <v>0</v>
      </c>
    </row>
    <row r="69" spans="1:16" x14ac:dyDescent="0.25">
      <c r="A69" s="16" t="s">
        <v>81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4">
        <f t="shared" si="6"/>
        <v>0</v>
      </c>
    </row>
    <row r="70" spans="1:16" x14ac:dyDescent="0.25">
      <c r="A70" s="16" t="s">
        <v>82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4">
        <f t="shared" si="6"/>
        <v>0</v>
      </c>
    </row>
    <row r="71" spans="1:16" x14ac:dyDescent="0.25">
      <c r="A71" s="16" t="s">
        <v>83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4">
        <f t="shared" si="6"/>
        <v>0</v>
      </c>
    </row>
    <row r="72" spans="1:16" x14ac:dyDescent="0.25">
      <c r="A72" s="14" t="s">
        <v>84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24">
        <f t="shared" si="6"/>
        <v>0</v>
      </c>
    </row>
    <row r="73" spans="1:16" x14ac:dyDescent="0.25">
      <c r="A73" s="15" t="s">
        <v>85</v>
      </c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4">
        <f t="shared" ref="P73:P80" si="16">SUM(D73:O73)</f>
        <v>0</v>
      </c>
    </row>
    <row r="74" spans="1:16" x14ac:dyDescent="0.25">
      <c r="A74" s="16" t="s">
        <v>86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24">
        <f t="shared" si="16"/>
        <v>0</v>
      </c>
    </row>
    <row r="75" spans="1:16" x14ac:dyDescent="0.25">
      <c r="A75" s="16" t="s">
        <v>87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4">
        <f t="shared" si="16"/>
        <v>0</v>
      </c>
    </row>
    <row r="76" spans="1:16" x14ac:dyDescent="0.25">
      <c r="A76" s="15" t="s">
        <v>88</v>
      </c>
      <c r="B76" s="18">
        <f>SUM(B77:B78)</f>
        <v>0</v>
      </c>
      <c r="C76" s="18">
        <f>SUM(C77:C78)</f>
        <v>1946499</v>
      </c>
      <c r="D76" s="18">
        <f t="shared" ref="D76:K76" si="17">SUM(D77:D78)</f>
        <v>0</v>
      </c>
      <c r="E76" s="18">
        <f t="shared" si="17"/>
        <v>0</v>
      </c>
      <c r="F76" s="18">
        <f t="shared" si="17"/>
        <v>0</v>
      </c>
      <c r="G76" s="18">
        <f t="shared" si="17"/>
        <v>0</v>
      </c>
      <c r="H76" s="18">
        <f t="shared" si="17"/>
        <v>0</v>
      </c>
      <c r="I76" s="18">
        <f t="shared" si="17"/>
        <v>0</v>
      </c>
      <c r="J76" s="18">
        <f t="shared" si="17"/>
        <v>607200</v>
      </c>
      <c r="K76" s="18">
        <f t="shared" si="17"/>
        <v>328900</v>
      </c>
      <c r="L76" s="19"/>
      <c r="M76" s="19"/>
      <c r="N76" s="19"/>
      <c r="O76" s="19"/>
      <c r="P76" s="24">
        <f t="shared" si="16"/>
        <v>936100</v>
      </c>
    </row>
    <row r="77" spans="1:16" x14ac:dyDescent="0.25">
      <c r="A77" s="16" t="s">
        <v>89</v>
      </c>
      <c r="B77" s="19"/>
      <c r="C77" s="19">
        <v>1946499</v>
      </c>
      <c r="D77" s="19"/>
      <c r="E77" s="19"/>
      <c r="F77" s="19"/>
      <c r="G77" s="19"/>
      <c r="H77" s="19"/>
      <c r="I77" s="19"/>
      <c r="J77" s="19">
        <v>607200</v>
      </c>
      <c r="K77" s="19">
        <v>328900</v>
      </c>
      <c r="L77" s="19"/>
      <c r="M77" s="19"/>
      <c r="N77" s="19"/>
      <c r="O77" s="19"/>
      <c r="P77" s="25">
        <f t="shared" si="16"/>
        <v>936100</v>
      </c>
    </row>
    <row r="78" spans="1:16" x14ac:dyDescent="0.25">
      <c r="A78" s="16" t="s">
        <v>90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4">
        <f t="shared" si="16"/>
        <v>0</v>
      </c>
    </row>
    <row r="79" spans="1:16" x14ac:dyDescent="0.25">
      <c r="A79" s="15" t="s">
        <v>91</v>
      </c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4">
        <f t="shared" si="16"/>
        <v>0</v>
      </c>
    </row>
    <row r="80" spans="1:16" x14ac:dyDescent="0.25">
      <c r="A80" s="16" t="s">
        <v>92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4">
        <f t="shared" si="16"/>
        <v>0</v>
      </c>
    </row>
    <row r="81" spans="1:16" x14ac:dyDescent="0.25">
      <c r="A81" s="13" t="s">
        <v>93</v>
      </c>
      <c r="B81" s="21">
        <f>+B7</f>
        <v>2108317326</v>
      </c>
      <c r="C81" s="21">
        <f t="shared" ref="C81:P81" si="18">+C7</f>
        <v>428887387</v>
      </c>
      <c r="D81" s="21">
        <f t="shared" si="18"/>
        <v>84624677.25</v>
      </c>
      <c r="E81" s="21">
        <f t="shared" si="18"/>
        <v>106834187.47</v>
      </c>
      <c r="F81" s="21">
        <f t="shared" si="18"/>
        <v>108501471.2</v>
      </c>
      <c r="G81" s="21">
        <f t="shared" si="18"/>
        <v>89970919.689999983</v>
      </c>
      <c r="H81" s="21">
        <f t="shared" si="18"/>
        <v>103641433.19999999</v>
      </c>
      <c r="I81" s="21">
        <f t="shared" si="18"/>
        <v>26446625.109999999</v>
      </c>
      <c r="J81" s="21">
        <f t="shared" si="18"/>
        <v>234980819.18000001</v>
      </c>
      <c r="K81" s="21">
        <f t="shared" si="18"/>
        <v>178336884.76999998</v>
      </c>
      <c r="L81" s="21">
        <f t="shared" si="18"/>
        <v>168548363.28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3">
        <f t="shared" si="18"/>
        <v>1102492581.1500001</v>
      </c>
    </row>
    <row r="82" spans="1:16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8.75" x14ac:dyDescent="0.3">
      <c r="A83" s="84" t="s">
        <v>96</v>
      </c>
      <c r="B83" s="84"/>
      <c r="C83" s="84"/>
      <c r="D83" s="84"/>
      <c r="L83" s="85" t="s">
        <v>97</v>
      </c>
      <c r="M83" s="85"/>
      <c r="N83" s="85"/>
      <c r="O83" s="85"/>
    </row>
    <row r="84" spans="1:16" x14ac:dyDescent="0.25">
      <c r="A84" s="81" t="s">
        <v>103</v>
      </c>
      <c r="B84" s="81"/>
      <c r="C84" s="81"/>
      <c r="D84" s="81"/>
      <c r="L84" s="81" t="s">
        <v>98</v>
      </c>
      <c r="M84" s="82"/>
      <c r="N84" s="82"/>
      <c r="O84" s="82"/>
    </row>
    <row r="85" spans="1:16" x14ac:dyDescent="0.25">
      <c r="A85" s="83" t="s">
        <v>99</v>
      </c>
      <c r="B85" s="83"/>
      <c r="C85" s="83"/>
      <c r="D85" s="83"/>
      <c r="L85" s="83" t="s">
        <v>100</v>
      </c>
      <c r="M85" s="82"/>
      <c r="N85" s="82"/>
      <c r="O85" s="82"/>
    </row>
    <row r="86" spans="1:16" x14ac:dyDescent="0.25">
      <c r="A86" s="2"/>
      <c r="B86" s="2"/>
      <c r="C86" s="2"/>
      <c r="D86" s="2"/>
      <c r="E86" s="81" t="s">
        <v>96</v>
      </c>
      <c r="F86" s="82"/>
      <c r="G86" s="82"/>
      <c r="H86" s="82"/>
      <c r="I86" s="2"/>
      <c r="J86" s="2"/>
      <c r="K86" s="2"/>
    </row>
    <row r="87" spans="1:16" ht="16.5" x14ac:dyDescent="0.25">
      <c r="A87" s="4"/>
      <c r="B87" s="5"/>
      <c r="C87" s="2"/>
      <c r="E87" s="81" t="s">
        <v>102</v>
      </c>
      <c r="F87" s="82"/>
      <c r="G87" s="82"/>
      <c r="H87" s="82"/>
      <c r="I87" s="26"/>
      <c r="J87" s="2"/>
      <c r="K87" s="2"/>
    </row>
    <row r="88" spans="1:16" ht="16.5" x14ac:dyDescent="0.25">
      <c r="A88" s="4"/>
      <c r="B88" s="5"/>
      <c r="C88" s="2"/>
      <c r="E88" s="83" t="s">
        <v>101</v>
      </c>
      <c r="F88" s="82"/>
      <c r="G88" s="82"/>
      <c r="H88" s="82"/>
      <c r="I88" s="8"/>
      <c r="J88" s="2"/>
      <c r="K88" s="2"/>
    </row>
    <row r="89" spans="1:16" x14ac:dyDescent="0.25">
      <c r="A89" s="9"/>
      <c r="B89" s="6"/>
      <c r="C89" s="2"/>
      <c r="H89" s="26"/>
      <c r="I89" s="26"/>
      <c r="J89" s="26"/>
      <c r="K89" s="8"/>
    </row>
    <row r="90" spans="1:16" x14ac:dyDescent="0.25">
      <c r="A90" s="9"/>
      <c r="B90" s="6"/>
      <c r="C90" s="2"/>
      <c r="D90" s="2"/>
      <c r="E90" s="2"/>
      <c r="F90" s="2"/>
      <c r="G90" s="26"/>
      <c r="H90" s="26"/>
      <c r="I90" s="26"/>
      <c r="J90" s="26"/>
      <c r="K90" s="8"/>
    </row>
  </sheetData>
  <mergeCells count="17">
    <mergeCell ref="E86:H86"/>
    <mergeCell ref="E87:H87"/>
    <mergeCell ref="E88:H88"/>
    <mergeCell ref="A83:D83"/>
    <mergeCell ref="L83:O83"/>
    <mergeCell ref="A84:D84"/>
    <mergeCell ref="L84:O84"/>
    <mergeCell ref="A85:D85"/>
    <mergeCell ref="L85:O85"/>
    <mergeCell ref="A1:P1"/>
    <mergeCell ref="A2:P2"/>
    <mergeCell ref="A3:P3"/>
    <mergeCell ref="A4:P4"/>
    <mergeCell ref="A5:A6"/>
    <mergeCell ref="B5:B6"/>
    <mergeCell ref="C5:C6"/>
    <mergeCell ref="D5:P5"/>
  </mergeCells>
  <pageMargins left="0.7" right="0.7" top="0.75" bottom="0.75" header="0.3" footer="0.3"/>
  <pageSetup paperSize="5" scale="73" orientation="landscape" r:id="rId1"/>
  <rowBreaks count="1" manualBreakCount="1">
    <brk id="4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zoomScale="112" zoomScaleNormal="112" workbookViewId="0">
      <selection activeCell="B64" sqref="A1:XFD1048576"/>
    </sheetView>
  </sheetViews>
  <sheetFormatPr baseColWidth="10" defaultColWidth="11.42578125" defaultRowHeight="15" x14ac:dyDescent="0.25"/>
  <cols>
    <col min="1" max="1" width="54.28515625" style="1" customWidth="1"/>
    <col min="2" max="2" width="14.140625" style="1" bestFit="1" customWidth="1"/>
    <col min="3" max="3" width="12.85546875" style="1" bestFit="1" customWidth="1"/>
    <col min="4" max="4" width="12" style="1" bestFit="1" customWidth="1"/>
    <col min="5" max="6" width="12.85546875" style="1" bestFit="1" customWidth="1"/>
    <col min="7" max="7" width="12" style="1" bestFit="1" customWidth="1"/>
    <col min="8" max="8" width="12.85546875" style="1" bestFit="1" customWidth="1"/>
    <col min="9" max="9" width="12" style="1" bestFit="1" customWidth="1"/>
    <col min="10" max="12" width="12.85546875" style="1" bestFit="1" customWidth="1"/>
    <col min="13" max="13" width="14" style="1" customWidth="1"/>
    <col min="14" max="14" width="9.28515625" style="1" customWidth="1"/>
    <col min="15" max="15" width="7.7109375" style="1" customWidth="1"/>
    <col min="16" max="16" width="14.140625" style="1" bestFit="1" customWidth="1"/>
    <col min="17" max="16384" width="11.42578125" style="1"/>
  </cols>
  <sheetData>
    <row r="1" spans="1:17" ht="28.5" customHeight="1" x14ac:dyDescent="0.25">
      <c r="A1" s="67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21" customHeight="1" x14ac:dyDescent="0.25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5.75" customHeight="1" x14ac:dyDescent="0.25">
      <c r="A3" s="71" t="s">
        <v>104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5.75" customHeight="1" x14ac:dyDescent="0.2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ht="25.5" customHeight="1" x14ac:dyDescent="0.25">
      <c r="A5" s="86" t="s">
        <v>2</v>
      </c>
      <c r="B5" s="87" t="s">
        <v>3</v>
      </c>
      <c r="C5" s="89" t="s">
        <v>4</v>
      </c>
      <c r="D5" s="91" t="s">
        <v>5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</row>
    <row r="6" spans="1:17" x14ac:dyDescent="0.25">
      <c r="A6" s="86"/>
      <c r="B6" s="88"/>
      <c r="C6" s="90"/>
      <c r="D6" s="28" t="s">
        <v>6</v>
      </c>
      <c r="E6" s="28" t="s">
        <v>7</v>
      </c>
      <c r="F6" s="28" t="s">
        <v>8</v>
      </c>
      <c r="G6" s="28" t="s">
        <v>9</v>
      </c>
      <c r="H6" s="29" t="s">
        <v>10</v>
      </c>
      <c r="I6" s="28" t="s">
        <v>11</v>
      </c>
      <c r="J6" s="29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9" t="s">
        <v>17</v>
      </c>
      <c r="P6" s="30" t="s">
        <v>18</v>
      </c>
    </row>
    <row r="7" spans="1:17" x14ac:dyDescent="0.25">
      <c r="A7" s="31" t="s">
        <v>19</v>
      </c>
      <c r="B7" s="32">
        <f>+B8+B14+B24+B50+B60+B72</f>
        <v>2108317326</v>
      </c>
      <c r="C7" s="32">
        <f>+C8+C14+C24+C50+C60+C72+C76</f>
        <v>428887387</v>
      </c>
      <c r="D7" s="32">
        <f>+D8+D14+D24+D50+D60+D72+D76</f>
        <v>84624677.25</v>
      </c>
      <c r="E7" s="32">
        <f t="shared" ref="E7:J7" si="0">+E8+E14+E24+E50+E60+E72</f>
        <v>106834187.47</v>
      </c>
      <c r="F7" s="32">
        <f t="shared" si="0"/>
        <v>108501471.2</v>
      </c>
      <c r="G7" s="32">
        <f t="shared" si="0"/>
        <v>89970919.689999983</v>
      </c>
      <c r="H7" s="32">
        <f t="shared" si="0"/>
        <v>103641433.19999999</v>
      </c>
      <c r="I7" s="32">
        <f t="shared" si="0"/>
        <v>26446625.109999999</v>
      </c>
      <c r="J7" s="32">
        <f t="shared" si="0"/>
        <v>234980819.18000001</v>
      </c>
      <c r="K7" s="32">
        <f>+K8+K14+K24+K50+K60+K72+K76</f>
        <v>178336884.76999998</v>
      </c>
      <c r="L7" s="32">
        <f t="shared" ref="L7:P7" si="1">+L8+L14+L24+L50+L60+L72+L76</f>
        <v>168548363.28</v>
      </c>
      <c r="M7" s="32">
        <f t="shared" si="1"/>
        <v>134953419.91999999</v>
      </c>
      <c r="N7" s="32">
        <f t="shared" si="1"/>
        <v>0</v>
      </c>
      <c r="O7" s="32">
        <f t="shared" si="1"/>
        <v>0</v>
      </c>
      <c r="P7" s="32">
        <f t="shared" si="1"/>
        <v>1237446001.0699999</v>
      </c>
    </row>
    <row r="8" spans="1:17" x14ac:dyDescent="0.25">
      <c r="A8" s="33" t="s">
        <v>20</v>
      </c>
      <c r="B8" s="34">
        <f>SUM(B9:B13)</f>
        <v>1365653853</v>
      </c>
      <c r="C8" s="34">
        <f>SUM(C9:C13)</f>
        <v>81516595.999999985</v>
      </c>
      <c r="D8" s="34">
        <f t="shared" ref="D8:J8" si="2">SUM(D9:D13)</f>
        <v>83687478.75</v>
      </c>
      <c r="E8" s="34">
        <f t="shared" si="2"/>
        <v>104566099.48</v>
      </c>
      <c r="F8" s="34">
        <f>SUM(F9:F13)</f>
        <v>103483319.87</v>
      </c>
      <c r="G8" s="34">
        <f>SUM(G9:G13)</f>
        <v>86196087.069999993</v>
      </c>
      <c r="H8" s="34">
        <f t="shared" si="2"/>
        <v>89073446.129999995</v>
      </c>
      <c r="I8" s="34">
        <f t="shared" si="2"/>
        <v>16390478.779999999</v>
      </c>
      <c r="J8" s="34">
        <f t="shared" si="2"/>
        <v>189815384.56999999</v>
      </c>
      <c r="K8" s="34">
        <f>SUM(K9:K13)</f>
        <v>141647283.88</v>
      </c>
      <c r="L8" s="34">
        <f t="shared" ref="L8:O8" si="3">SUM(L9:L13)</f>
        <v>129784365.75</v>
      </c>
      <c r="M8" s="34">
        <f t="shared" si="3"/>
        <v>113941256.94999999</v>
      </c>
      <c r="N8" s="34">
        <f t="shared" si="3"/>
        <v>0</v>
      </c>
      <c r="O8" s="34">
        <f t="shared" si="3"/>
        <v>0</v>
      </c>
      <c r="P8" s="35">
        <f>SUM(D8:O8)</f>
        <v>1058585201.23</v>
      </c>
    </row>
    <row r="9" spans="1:17" x14ac:dyDescent="0.25">
      <c r="A9" s="36" t="s">
        <v>21</v>
      </c>
      <c r="B9" s="37">
        <v>1146257839</v>
      </c>
      <c r="C9" s="37">
        <v>80458949.489999995</v>
      </c>
      <c r="D9" s="37">
        <v>71367066.370000005</v>
      </c>
      <c r="E9" s="37">
        <v>89476847.170000002</v>
      </c>
      <c r="F9" s="38">
        <v>88642480.5</v>
      </c>
      <c r="G9" s="37">
        <v>74700342.849999994</v>
      </c>
      <c r="H9" s="37">
        <v>76044433.170000002</v>
      </c>
      <c r="I9" s="37">
        <v>11908777.43</v>
      </c>
      <c r="J9" s="37">
        <v>163500280.63</v>
      </c>
      <c r="K9" s="37">
        <v>126853742.52</v>
      </c>
      <c r="L9" s="37">
        <v>111781024.04000001</v>
      </c>
      <c r="M9" s="37">
        <v>98352380.629999995</v>
      </c>
      <c r="N9" s="37"/>
      <c r="O9" s="37"/>
      <c r="P9" s="39">
        <f t="shared" ref="P9:P72" si="4">SUM(D9:O9)</f>
        <v>912627375.30999994</v>
      </c>
    </row>
    <row r="10" spans="1:17" x14ac:dyDescent="0.25">
      <c r="A10" s="36" t="s">
        <v>22</v>
      </c>
      <c r="B10" s="37">
        <v>58866359</v>
      </c>
      <c r="C10" s="37">
        <v>-103344.29</v>
      </c>
      <c r="D10" s="37">
        <v>1329000</v>
      </c>
      <c r="E10" s="37">
        <v>1329000</v>
      </c>
      <c r="F10" s="37">
        <v>1329000</v>
      </c>
      <c r="G10" s="37"/>
      <c r="H10" s="37">
        <v>1319000</v>
      </c>
      <c r="I10" s="37">
        <v>2658000</v>
      </c>
      <c r="J10" s="37">
        <v>1329000</v>
      </c>
      <c r="K10" s="37">
        <v>1372539.21</v>
      </c>
      <c r="L10" s="37">
        <v>1243500</v>
      </c>
      <c r="M10" s="37">
        <v>1429000</v>
      </c>
      <c r="N10" s="37"/>
      <c r="O10" s="37"/>
      <c r="P10" s="39">
        <f t="shared" si="4"/>
        <v>13338039.210000001</v>
      </c>
    </row>
    <row r="11" spans="1:17" x14ac:dyDescent="0.25">
      <c r="A11" s="36" t="s">
        <v>23</v>
      </c>
      <c r="B11" s="37">
        <v>900000</v>
      </c>
      <c r="C11" s="37"/>
      <c r="D11" s="37">
        <v>71250</v>
      </c>
      <c r="E11" s="37">
        <v>71250</v>
      </c>
      <c r="F11" s="37">
        <v>71250</v>
      </c>
      <c r="G11" s="37">
        <v>71250</v>
      </c>
      <c r="H11" s="37">
        <v>71250</v>
      </c>
      <c r="I11" s="37"/>
      <c r="J11" s="37"/>
      <c r="K11" s="37"/>
      <c r="L11" s="37"/>
      <c r="M11" s="37"/>
      <c r="N11" s="37"/>
      <c r="O11" s="37"/>
      <c r="P11" s="39">
        <f t="shared" si="4"/>
        <v>356250</v>
      </c>
      <c r="Q11" s="3"/>
    </row>
    <row r="12" spans="1:17" x14ac:dyDescent="0.25">
      <c r="A12" s="36" t="s">
        <v>24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5">
        <f t="shared" si="4"/>
        <v>0</v>
      </c>
    </row>
    <row r="13" spans="1:17" x14ac:dyDescent="0.25">
      <c r="A13" s="36" t="s">
        <v>25</v>
      </c>
      <c r="B13" s="37">
        <v>159629655</v>
      </c>
      <c r="C13" s="37">
        <v>1160990.8</v>
      </c>
      <c r="D13" s="37">
        <v>10920162.380000001</v>
      </c>
      <c r="E13" s="37">
        <v>13689002.310000001</v>
      </c>
      <c r="F13" s="37">
        <v>13440589.369999999</v>
      </c>
      <c r="G13" s="37">
        <v>11424494.220000001</v>
      </c>
      <c r="H13" s="37">
        <v>11638762.960000001</v>
      </c>
      <c r="I13" s="37">
        <v>1823701.35</v>
      </c>
      <c r="J13" s="37">
        <v>24986103.940000001</v>
      </c>
      <c r="K13" s="37">
        <v>13421002.15</v>
      </c>
      <c r="L13" s="37">
        <v>16759841.710000001</v>
      </c>
      <c r="M13" s="37">
        <v>14159876.32</v>
      </c>
      <c r="N13" s="37"/>
      <c r="O13" s="37"/>
      <c r="P13" s="39">
        <f t="shared" si="4"/>
        <v>132263536.71000001</v>
      </c>
    </row>
    <row r="14" spans="1:17" x14ac:dyDescent="0.25">
      <c r="A14" s="33" t="s">
        <v>26</v>
      </c>
      <c r="B14" s="34">
        <f>SUM(B15:B23)</f>
        <v>342180581</v>
      </c>
      <c r="C14" s="34">
        <f>SUM(C15:C23)</f>
        <v>212254583.69000003</v>
      </c>
      <c r="D14" s="34">
        <f t="shared" ref="D14:J14" si="5">SUM(D15:D23)</f>
        <v>937198.5</v>
      </c>
      <c r="E14" s="34">
        <f t="shared" si="5"/>
        <v>2268087.9900000002</v>
      </c>
      <c r="F14" s="34">
        <f t="shared" si="5"/>
        <v>4679400.51</v>
      </c>
      <c r="G14" s="34">
        <f t="shared" si="5"/>
        <v>2260064.0500000003</v>
      </c>
      <c r="H14" s="34">
        <f t="shared" si="5"/>
        <v>4236305.72</v>
      </c>
      <c r="I14" s="34">
        <f t="shared" si="5"/>
        <v>5648089.4000000004</v>
      </c>
      <c r="J14" s="34">
        <f t="shared" si="5"/>
        <v>37225059.370000005</v>
      </c>
      <c r="K14" s="34">
        <f>SUM(K15:K23)</f>
        <v>24455703.880000003</v>
      </c>
      <c r="L14" s="34">
        <f t="shared" ref="L14:O14" si="6">SUM(L15:L23)</f>
        <v>20875253.239999998</v>
      </c>
      <c r="M14" s="34">
        <f t="shared" si="6"/>
        <v>19465626.649999999</v>
      </c>
      <c r="N14" s="34">
        <f t="shared" si="6"/>
        <v>0</v>
      </c>
      <c r="O14" s="34">
        <f t="shared" si="6"/>
        <v>0</v>
      </c>
      <c r="P14" s="35">
        <f t="shared" si="4"/>
        <v>122050789.31</v>
      </c>
    </row>
    <row r="15" spans="1:17" x14ac:dyDescent="0.25">
      <c r="A15" s="36" t="s">
        <v>27</v>
      </c>
      <c r="B15" s="37">
        <v>159568032</v>
      </c>
      <c r="C15" s="37">
        <v>1381295.99</v>
      </c>
      <c r="D15" s="37">
        <v>937198.5</v>
      </c>
      <c r="E15" s="37">
        <v>103474.64</v>
      </c>
      <c r="F15" s="37">
        <v>1858657.48</v>
      </c>
      <c r="G15" s="37">
        <v>1353259.02</v>
      </c>
      <c r="H15" s="37">
        <v>925709.86</v>
      </c>
      <c r="I15" s="37">
        <v>690823.11</v>
      </c>
      <c r="J15" s="37">
        <v>31964846.399999999</v>
      </c>
      <c r="K15" s="37">
        <v>15161424.35</v>
      </c>
      <c r="L15" s="37">
        <v>15010056.51</v>
      </c>
      <c r="M15" s="37">
        <v>12400720.939999999</v>
      </c>
      <c r="N15" s="37"/>
      <c r="O15" s="37"/>
      <c r="P15" s="39">
        <f t="shared" si="4"/>
        <v>80406170.810000002</v>
      </c>
    </row>
    <row r="16" spans="1:17" x14ac:dyDescent="0.25">
      <c r="A16" s="36" t="s">
        <v>28</v>
      </c>
      <c r="B16" s="37">
        <v>9575000</v>
      </c>
      <c r="C16" s="37"/>
      <c r="D16" s="37"/>
      <c r="E16" s="37"/>
      <c r="F16" s="37">
        <v>100416.66</v>
      </c>
      <c r="G16" s="37">
        <v>50208.33</v>
      </c>
      <c r="H16" s="37">
        <v>103250</v>
      </c>
      <c r="I16" s="37">
        <v>158862.06</v>
      </c>
      <c r="J16" s="37">
        <v>100416.66</v>
      </c>
      <c r="K16" s="37">
        <v>23600</v>
      </c>
      <c r="L16" s="37">
        <v>291541.93</v>
      </c>
      <c r="M16" s="37">
        <v>200044.44</v>
      </c>
      <c r="N16" s="37"/>
      <c r="O16" s="37"/>
      <c r="P16" s="39">
        <f t="shared" si="4"/>
        <v>1028340.0799999998</v>
      </c>
    </row>
    <row r="17" spans="1:16" x14ac:dyDescent="0.25">
      <c r="A17" s="36" t="s">
        <v>29</v>
      </c>
      <c r="B17" s="37">
        <v>40348000</v>
      </c>
      <c r="C17" s="37">
        <v>737334</v>
      </c>
      <c r="D17" s="37"/>
      <c r="E17" s="37">
        <v>884650</v>
      </c>
      <c r="F17" s="37">
        <v>970950</v>
      </c>
      <c r="G17" s="37">
        <v>3300</v>
      </c>
      <c r="H17" s="37">
        <v>541350</v>
      </c>
      <c r="I17" s="37">
        <v>1937250</v>
      </c>
      <c r="J17" s="37">
        <v>1642000</v>
      </c>
      <c r="K17" s="37">
        <v>1049000</v>
      </c>
      <c r="L17" s="37">
        <v>1012950</v>
      </c>
      <c r="M17" s="37">
        <v>1952000</v>
      </c>
      <c r="N17" s="37"/>
      <c r="O17" s="37"/>
      <c r="P17" s="39">
        <f t="shared" si="4"/>
        <v>9993450</v>
      </c>
    </row>
    <row r="18" spans="1:16" x14ac:dyDescent="0.25">
      <c r="A18" s="36" t="s">
        <v>30</v>
      </c>
      <c r="B18" s="37">
        <v>1635000</v>
      </c>
      <c r="C18" s="37">
        <v>275000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9">
        <f t="shared" si="4"/>
        <v>0</v>
      </c>
    </row>
    <row r="19" spans="1:16" x14ac:dyDescent="0.25">
      <c r="A19" s="36" t="s">
        <v>31</v>
      </c>
      <c r="B19" s="37">
        <v>19804000</v>
      </c>
      <c r="C19" s="37">
        <v>24867441</v>
      </c>
      <c r="D19" s="37"/>
      <c r="E19" s="37"/>
      <c r="F19" s="37">
        <v>960000</v>
      </c>
      <c r="G19" s="37">
        <v>39000</v>
      </c>
      <c r="H19" s="37"/>
      <c r="I19" s="37">
        <v>397195.08</v>
      </c>
      <c r="J19" s="37">
        <v>2334758.2000000002</v>
      </c>
      <c r="K19" s="37">
        <v>555100</v>
      </c>
      <c r="L19" s="37">
        <v>1208339.43</v>
      </c>
      <c r="M19" s="37">
        <v>21000</v>
      </c>
      <c r="N19" s="37"/>
      <c r="O19" s="37"/>
      <c r="P19" s="39">
        <f t="shared" si="4"/>
        <v>5515392.71</v>
      </c>
    </row>
    <row r="20" spans="1:16" x14ac:dyDescent="0.25">
      <c r="A20" s="36" t="s">
        <v>32</v>
      </c>
      <c r="B20" s="37">
        <v>18836800</v>
      </c>
      <c r="C20" s="37">
        <v>962562</v>
      </c>
      <c r="D20" s="37"/>
      <c r="E20" s="37">
        <v>1279963.3500000001</v>
      </c>
      <c r="F20" s="37">
        <v>612536.74</v>
      </c>
      <c r="G20" s="37">
        <v>438815.64</v>
      </c>
      <c r="H20" s="37">
        <v>682914.46</v>
      </c>
      <c r="I20" s="37">
        <v>1354923.46</v>
      </c>
      <c r="J20" s="37">
        <v>514102.55</v>
      </c>
      <c r="K20" s="37">
        <v>524535.78</v>
      </c>
      <c r="L20" s="37">
        <v>527073.65</v>
      </c>
      <c r="M20" s="37">
        <v>532401.04</v>
      </c>
      <c r="N20" s="37"/>
      <c r="O20" s="37"/>
      <c r="P20" s="39">
        <f t="shared" si="4"/>
        <v>6467266.6700000009</v>
      </c>
    </row>
    <row r="21" spans="1:16" x14ac:dyDescent="0.25">
      <c r="A21" s="36" t="s">
        <v>33</v>
      </c>
      <c r="B21" s="37">
        <v>25098799</v>
      </c>
      <c r="C21" s="37">
        <v>215532046.15000001</v>
      </c>
      <c r="D21" s="37"/>
      <c r="E21" s="37"/>
      <c r="F21" s="37">
        <v>112945.13</v>
      </c>
      <c r="G21" s="37">
        <v>353481.14</v>
      </c>
      <c r="H21" s="37">
        <v>574864.6</v>
      </c>
      <c r="I21" s="37">
        <v>644705.68999999994</v>
      </c>
      <c r="J21" s="37">
        <v>280059.15000000002</v>
      </c>
      <c r="K21" s="37">
        <v>2602210.86</v>
      </c>
      <c r="L21" s="37">
        <v>448335.73</v>
      </c>
      <c r="M21" s="37">
        <v>1260741.6299999999</v>
      </c>
      <c r="N21" s="37"/>
      <c r="O21" s="37"/>
      <c r="P21" s="39">
        <f t="shared" si="4"/>
        <v>6277343.9300000006</v>
      </c>
    </row>
    <row r="22" spans="1:16" x14ac:dyDescent="0.25">
      <c r="A22" s="36" t="s">
        <v>34</v>
      </c>
      <c r="B22" s="37">
        <v>45814950</v>
      </c>
      <c r="C22" s="37">
        <v>-23068556.48</v>
      </c>
      <c r="D22" s="37"/>
      <c r="E22" s="37"/>
      <c r="F22" s="37"/>
      <c r="G22" s="37"/>
      <c r="H22" s="37">
        <v>870490.5</v>
      </c>
      <c r="I22" s="37">
        <v>453356</v>
      </c>
      <c r="J22" s="37">
        <v>184971.82</v>
      </c>
      <c r="K22" s="37">
        <v>4215940</v>
      </c>
      <c r="L22" s="37">
        <v>2083290</v>
      </c>
      <c r="M22" s="37">
        <v>2899018</v>
      </c>
      <c r="N22" s="37"/>
      <c r="O22" s="37"/>
      <c r="P22" s="39">
        <f t="shared" si="4"/>
        <v>10707066.32</v>
      </c>
    </row>
    <row r="23" spans="1:16" x14ac:dyDescent="0.25">
      <c r="A23" s="36" t="s">
        <v>35</v>
      </c>
      <c r="B23" s="37">
        <v>21500000</v>
      </c>
      <c r="C23" s="37">
        <v>-8432538.9700000007</v>
      </c>
      <c r="D23" s="37"/>
      <c r="E23" s="37"/>
      <c r="F23" s="37">
        <v>63894.5</v>
      </c>
      <c r="G23" s="37">
        <v>21999.919999999998</v>
      </c>
      <c r="H23" s="37">
        <v>537726.30000000005</v>
      </c>
      <c r="I23" s="37">
        <v>10974</v>
      </c>
      <c r="J23" s="37">
        <v>203904.59</v>
      </c>
      <c r="K23" s="37">
        <v>323892.89</v>
      </c>
      <c r="L23" s="37">
        <v>293665.99</v>
      </c>
      <c r="M23" s="37">
        <v>199700.6</v>
      </c>
      <c r="N23" s="37"/>
      <c r="O23" s="37"/>
      <c r="P23" s="39">
        <f t="shared" si="4"/>
        <v>1655758.7900000003</v>
      </c>
    </row>
    <row r="24" spans="1:16" x14ac:dyDescent="0.25">
      <c r="A24" s="33" t="s">
        <v>36</v>
      </c>
      <c r="B24" s="34">
        <f>SUM(B25:B33)</f>
        <v>111460364</v>
      </c>
      <c r="C24" s="34">
        <f>SUM(C25:C33)</f>
        <v>29731129.57</v>
      </c>
      <c r="D24" s="34">
        <f t="shared" ref="D24:J24" si="7">SUM(D25:D33)</f>
        <v>0</v>
      </c>
      <c r="E24" s="34">
        <f t="shared" si="7"/>
        <v>0</v>
      </c>
      <c r="F24" s="34">
        <f t="shared" si="7"/>
        <v>338750.81999999995</v>
      </c>
      <c r="G24" s="34">
        <f t="shared" si="7"/>
        <v>1414707</v>
      </c>
      <c r="H24" s="34">
        <f t="shared" si="7"/>
        <v>3088897.91</v>
      </c>
      <c r="I24" s="34">
        <f t="shared" si="7"/>
        <v>3198888.0599999996</v>
      </c>
      <c r="J24" s="34">
        <f t="shared" si="7"/>
        <v>5540151.3399999999</v>
      </c>
      <c r="K24" s="34">
        <f>SUM(K25:K33)</f>
        <v>4117032.6799999997</v>
      </c>
      <c r="L24" s="34">
        <f>SUM(L25:L33)</f>
        <v>8328414.0600000005</v>
      </c>
      <c r="M24" s="34">
        <f t="shared" ref="M24:O24" si="8">SUM(M25:M32)</f>
        <v>-826699.5</v>
      </c>
      <c r="N24" s="34">
        <f t="shared" si="8"/>
        <v>0</v>
      </c>
      <c r="O24" s="34">
        <f t="shared" si="8"/>
        <v>0</v>
      </c>
      <c r="P24" s="35">
        <f t="shared" si="4"/>
        <v>25200142.369999997</v>
      </c>
    </row>
    <row r="25" spans="1:16" x14ac:dyDescent="0.25">
      <c r="A25" s="36" t="s">
        <v>37</v>
      </c>
      <c r="B25" s="37">
        <v>14000000</v>
      </c>
      <c r="C25" s="37">
        <v>-4118565</v>
      </c>
      <c r="D25" s="37"/>
      <c r="E25" s="37"/>
      <c r="F25" s="37">
        <v>124728.32000000001</v>
      </c>
      <c r="G25" s="37">
        <v>121260</v>
      </c>
      <c r="H25" s="37">
        <v>77018.86</v>
      </c>
      <c r="I25" s="37">
        <v>283350</v>
      </c>
      <c r="J25" s="37">
        <v>228208.55</v>
      </c>
      <c r="K25" s="37">
        <v>139930.4</v>
      </c>
      <c r="L25" s="37">
        <v>114220.53</v>
      </c>
      <c r="M25" s="37">
        <v>130900</v>
      </c>
      <c r="N25" s="37"/>
      <c r="O25" s="37"/>
      <c r="P25" s="39">
        <f t="shared" si="4"/>
        <v>1219616.6599999999</v>
      </c>
    </row>
    <row r="26" spans="1:16" x14ac:dyDescent="0.25">
      <c r="A26" s="36" t="s">
        <v>38</v>
      </c>
      <c r="B26" s="37">
        <v>3517500</v>
      </c>
      <c r="C26" s="37">
        <v>920366</v>
      </c>
      <c r="D26" s="37"/>
      <c r="E26" s="37"/>
      <c r="F26" s="37"/>
      <c r="G26" s="37">
        <v>57820</v>
      </c>
      <c r="H26" s="37">
        <v>9740.91</v>
      </c>
      <c r="I26" s="37">
        <v>150759.75</v>
      </c>
      <c r="J26" s="37">
        <v>232460</v>
      </c>
      <c r="K26" s="37">
        <v>23600</v>
      </c>
      <c r="L26" s="37">
        <v>59459.61</v>
      </c>
      <c r="M26" s="37">
        <v>-104312</v>
      </c>
      <c r="N26" s="37"/>
      <c r="O26" s="37"/>
      <c r="P26" s="39">
        <f t="shared" si="4"/>
        <v>429528.27</v>
      </c>
    </row>
    <row r="27" spans="1:16" x14ac:dyDescent="0.25">
      <c r="A27" s="36" t="s">
        <v>39</v>
      </c>
      <c r="B27" s="37">
        <v>6772800</v>
      </c>
      <c r="C27" s="37">
        <v>-512600.26</v>
      </c>
      <c r="D27" s="37"/>
      <c r="E27" s="37"/>
      <c r="F27" s="37">
        <v>130124.5</v>
      </c>
      <c r="G27" s="37">
        <v>426304.5</v>
      </c>
      <c r="H27" s="37">
        <v>318895.33</v>
      </c>
      <c r="I27" s="37">
        <v>85506.6</v>
      </c>
      <c r="J27" s="37">
        <v>1172224.52</v>
      </c>
      <c r="K27" s="37">
        <v>227003.68</v>
      </c>
      <c r="L27" s="37">
        <v>2132756.9</v>
      </c>
      <c r="M27" s="37">
        <v>-853287.5</v>
      </c>
      <c r="N27" s="37"/>
      <c r="O27" s="37"/>
      <c r="P27" s="39">
        <f t="shared" si="4"/>
        <v>3639528.5300000003</v>
      </c>
    </row>
    <row r="28" spans="1:16" x14ac:dyDescent="0.25">
      <c r="A28" s="36" t="s">
        <v>40</v>
      </c>
      <c r="B28" s="37">
        <v>350000</v>
      </c>
      <c r="C28" s="37">
        <v>103836</v>
      </c>
      <c r="D28" s="37"/>
      <c r="E28" s="37"/>
      <c r="F28" s="37"/>
      <c r="G28" s="37"/>
      <c r="H28" s="37">
        <v>112835</v>
      </c>
      <c r="I28" s="37">
        <v>-36730</v>
      </c>
      <c r="J28" s="37"/>
      <c r="K28" s="37"/>
      <c r="L28" s="37"/>
      <c r="M28" s="37"/>
      <c r="N28" s="37"/>
      <c r="O28" s="37"/>
      <c r="P28" s="39">
        <f t="shared" si="4"/>
        <v>76105</v>
      </c>
    </row>
    <row r="29" spans="1:16" x14ac:dyDescent="0.25">
      <c r="A29" s="36" t="s">
        <v>41</v>
      </c>
      <c r="B29" s="37">
        <v>10215090</v>
      </c>
      <c r="C29" s="37">
        <v>272494</v>
      </c>
      <c r="D29" s="37"/>
      <c r="E29" s="37"/>
      <c r="F29" s="37">
        <v>74670.399999999994</v>
      </c>
      <c r="G29" s="37">
        <v>47620</v>
      </c>
      <c r="H29" s="37">
        <v>21546.13</v>
      </c>
      <c r="I29" s="37">
        <v>949410.3</v>
      </c>
      <c r="J29" s="37">
        <v>136621.32999999999</v>
      </c>
      <c r="K29" s="37">
        <v>131889.78</v>
      </c>
      <c r="L29" s="37">
        <v>119389.45</v>
      </c>
      <c r="M29" s="37"/>
      <c r="N29" s="37"/>
      <c r="O29" s="37"/>
      <c r="P29" s="39">
        <f t="shared" si="4"/>
        <v>1481147.3900000001</v>
      </c>
    </row>
    <row r="30" spans="1:16" x14ac:dyDescent="0.25">
      <c r="A30" s="36" t="s">
        <v>42</v>
      </c>
      <c r="B30" s="37">
        <v>8307200</v>
      </c>
      <c r="C30" s="37">
        <v>-1264300.1299999999</v>
      </c>
      <c r="D30" s="37"/>
      <c r="E30" s="37"/>
      <c r="F30" s="37"/>
      <c r="G30" s="37"/>
      <c r="H30" s="37">
        <v>99220.3</v>
      </c>
      <c r="I30" s="37">
        <v>76730.679999999993</v>
      </c>
      <c r="J30" s="37">
        <v>59287.92</v>
      </c>
      <c r="K30" s="37">
        <v>308798.82</v>
      </c>
      <c r="L30" s="37">
        <v>313955.58</v>
      </c>
      <c r="M30" s="37"/>
      <c r="N30" s="37"/>
      <c r="O30" s="37"/>
      <c r="P30" s="39">
        <f t="shared" si="4"/>
        <v>857993.3</v>
      </c>
    </row>
    <row r="31" spans="1:16" x14ac:dyDescent="0.25">
      <c r="A31" s="36" t="s">
        <v>43</v>
      </c>
      <c r="B31" s="37">
        <v>54071359</v>
      </c>
      <c r="C31" s="37">
        <v>19553785.309999999</v>
      </c>
      <c r="D31" s="37"/>
      <c r="E31" s="37"/>
      <c r="F31" s="37"/>
      <c r="G31" s="37"/>
      <c r="H31" s="37">
        <v>8584.5</v>
      </c>
      <c r="I31" s="37">
        <v>1504298.1</v>
      </c>
      <c r="J31" s="37">
        <v>2423505.4</v>
      </c>
      <c r="K31" s="37">
        <v>2748806</v>
      </c>
      <c r="L31" s="37">
        <v>3830103.33</v>
      </c>
      <c r="M31" s="37"/>
      <c r="N31" s="37"/>
      <c r="O31" s="37"/>
      <c r="P31" s="39">
        <f t="shared" si="4"/>
        <v>10515297.33</v>
      </c>
    </row>
    <row r="32" spans="1:16" x14ac:dyDescent="0.25">
      <c r="A32" s="36" t="s">
        <v>44</v>
      </c>
      <c r="B32" s="37"/>
      <c r="C32" s="37"/>
      <c r="D32" s="37"/>
      <c r="E32" s="37"/>
      <c r="F32" s="37"/>
      <c r="G32" s="37"/>
      <c r="H32" s="37"/>
      <c r="I32" s="37"/>
      <c r="J32" s="37"/>
      <c r="K32" s="40"/>
      <c r="L32" s="37"/>
      <c r="M32" s="37"/>
      <c r="N32" s="37"/>
      <c r="O32" s="37"/>
      <c r="P32" s="39">
        <f t="shared" si="4"/>
        <v>0</v>
      </c>
    </row>
    <row r="33" spans="1:16" x14ac:dyDescent="0.25">
      <c r="A33" s="36" t="s">
        <v>45</v>
      </c>
      <c r="B33" s="37">
        <v>14226415</v>
      </c>
      <c r="C33" s="37">
        <v>14776113.65</v>
      </c>
      <c r="D33" s="37"/>
      <c r="E33" s="37"/>
      <c r="F33" s="37">
        <v>9227.6</v>
      </c>
      <c r="G33" s="37">
        <v>761702.5</v>
      </c>
      <c r="H33" s="37">
        <v>2441056.88</v>
      </c>
      <c r="I33" s="37">
        <v>185562.63</v>
      </c>
      <c r="J33" s="37">
        <v>1287843.6200000001</v>
      </c>
      <c r="K33" s="37">
        <v>537004</v>
      </c>
      <c r="L33" s="37">
        <v>1758528.66</v>
      </c>
      <c r="M33" s="37"/>
      <c r="N33" s="37"/>
      <c r="O33" s="37"/>
      <c r="P33" s="39">
        <f t="shared" si="4"/>
        <v>6980925.8900000006</v>
      </c>
    </row>
    <row r="34" spans="1:16" x14ac:dyDescent="0.25">
      <c r="A34" s="33" t="s">
        <v>46</v>
      </c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5">
        <f t="shared" si="4"/>
        <v>0</v>
      </c>
    </row>
    <row r="35" spans="1:16" x14ac:dyDescent="0.25">
      <c r="A35" s="36" t="s">
        <v>47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5">
        <f t="shared" si="4"/>
        <v>0</v>
      </c>
    </row>
    <row r="36" spans="1:16" x14ac:dyDescent="0.25">
      <c r="A36" s="36" t="s">
        <v>48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5">
        <f t="shared" si="4"/>
        <v>0</v>
      </c>
    </row>
    <row r="37" spans="1:16" x14ac:dyDescent="0.25">
      <c r="A37" s="36" t="s">
        <v>49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5">
        <f t="shared" si="4"/>
        <v>0</v>
      </c>
    </row>
    <row r="38" spans="1:16" x14ac:dyDescent="0.25">
      <c r="A38" s="36" t="s">
        <v>50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5">
        <f t="shared" si="4"/>
        <v>0</v>
      </c>
    </row>
    <row r="39" spans="1:16" x14ac:dyDescent="0.25">
      <c r="A39" s="36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5">
        <f t="shared" si="4"/>
        <v>0</v>
      </c>
    </row>
    <row r="40" spans="1:16" x14ac:dyDescent="0.25">
      <c r="A40" s="36" t="s">
        <v>52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5">
        <f t="shared" si="4"/>
        <v>0</v>
      </c>
    </row>
    <row r="41" spans="1:16" x14ac:dyDescent="0.25">
      <c r="A41" s="36" t="s">
        <v>53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5">
        <f t="shared" si="4"/>
        <v>0</v>
      </c>
    </row>
    <row r="42" spans="1:16" x14ac:dyDescent="0.25">
      <c r="A42" s="36" t="s">
        <v>54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5">
        <f t="shared" si="4"/>
        <v>0</v>
      </c>
    </row>
    <row r="43" spans="1:16" x14ac:dyDescent="0.25">
      <c r="A43" s="33" t="s">
        <v>55</v>
      </c>
      <c r="B43" s="34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5">
        <f t="shared" si="4"/>
        <v>0</v>
      </c>
    </row>
    <row r="44" spans="1:16" x14ac:dyDescent="0.25">
      <c r="A44" s="36" t="s">
        <v>56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5">
        <f t="shared" si="4"/>
        <v>0</v>
      </c>
    </row>
    <row r="45" spans="1:16" x14ac:dyDescent="0.25">
      <c r="A45" s="36" t="s">
        <v>57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5">
        <f t="shared" si="4"/>
        <v>0</v>
      </c>
    </row>
    <row r="46" spans="1:16" x14ac:dyDescent="0.25">
      <c r="A46" s="36" t="s">
        <v>58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5">
        <f t="shared" si="4"/>
        <v>0</v>
      </c>
    </row>
    <row r="47" spans="1:16" x14ac:dyDescent="0.25">
      <c r="A47" s="36" t="s">
        <v>59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5">
        <f t="shared" si="4"/>
        <v>0</v>
      </c>
    </row>
    <row r="48" spans="1:16" x14ac:dyDescent="0.25">
      <c r="A48" s="36" t="s">
        <v>60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5">
        <f t="shared" si="4"/>
        <v>0</v>
      </c>
    </row>
    <row r="49" spans="1:16" x14ac:dyDescent="0.25">
      <c r="A49" s="36" t="s">
        <v>61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5">
        <f t="shared" si="4"/>
        <v>0</v>
      </c>
    </row>
    <row r="50" spans="1:16" x14ac:dyDescent="0.25">
      <c r="A50" s="33" t="s">
        <v>62</v>
      </c>
      <c r="B50" s="34">
        <f>SUM(B51:B59)</f>
        <v>187822528</v>
      </c>
      <c r="C50" s="34">
        <f t="shared" ref="C50:O50" si="9">SUM(C51:C59)</f>
        <v>-12010748.68</v>
      </c>
      <c r="D50" s="34">
        <f t="shared" si="9"/>
        <v>0</v>
      </c>
      <c r="E50" s="34">
        <f t="shared" si="9"/>
        <v>0</v>
      </c>
      <c r="F50" s="34">
        <f t="shared" si="9"/>
        <v>0</v>
      </c>
      <c r="G50" s="34">
        <f t="shared" si="9"/>
        <v>100061.57</v>
      </c>
      <c r="H50" s="34">
        <f t="shared" si="9"/>
        <v>7242783.4399999995</v>
      </c>
      <c r="I50" s="34">
        <f t="shared" si="9"/>
        <v>1209168.8700000001</v>
      </c>
      <c r="J50" s="34">
        <f t="shared" si="9"/>
        <v>1609623.9</v>
      </c>
      <c r="K50" s="34">
        <f t="shared" si="9"/>
        <v>1005062.64</v>
      </c>
      <c r="L50" s="34">
        <f t="shared" si="9"/>
        <v>9560330.2300000004</v>
      </c>
      <c r="M50" s="34">
        <f t="shared" si="9"/>
        <v>130413.6</v>
      </c>
      <c r="N50" s="34">
        <f t="shared" si="9"/>
        <v>0</v>
      </c>
      <c r="O50" s="34">
        <f t="shared" si="9"/>
        <v>0</v>
      </c>
      <c r="P50" s="35">
        <f t="shared" si="4"/>
        <v>20857444.25</v>
      </c>
    </row>
    <row r="51" spans="1:16" x14ac:dyDescent="0.25">
      <c r="A51" s="36" t="s">
        <v>63</v>
      </c>
      <c r="B51" s="37">
        <v>11688000</v>
      </c>
      <c r="C51" s="37">
        <v>14169650</v>
      </c>
      <c r="D51" s="37"/>
      <c r="E51" s="37"/>
      <c r="F51" s="37"/>
      <c r="G51" s="37">
        <v>100061.57</v>
      </c>
      <c r="H51" s="37">
        <v>6258368.6799999997</v>
      </c>
      <c r="I51" s="37">
        <v>719923.37</v>
      </c>
      <c r="J51" s="37">
        <v>614234.9</v>
      </c>
      <c r="K51" s="37"/>
      <c r="L51" s="37">
        <v>920708.75</v>
      </c>
      <c r="M51" s="37"/>
      <c r="N51" s="37"/>
      <c r="O51" s="37"/>
      <c r="P51" s="39">
        <f t="shared" si="4"/>
        <v>8613297.2699999996</v>
      </c>
    </row>
    <row r="52" spans="1:16" x14ac:dyDescent="0.25">
      <c r="A52" s="36" t="s">
        <v>64</v>
      </c>
      <c r="B52" s="37">
        <v>750000</v>
      </c>
      <c r="C52" s="37">
        <v>1468700</v>
      </c>
      <c r="D52" s="37"/>
      <c r="E52" s="37"/>
      <c r="F52" s="37"/>
      <c r="G52" s="37"/>
      <c r="H52" s="37"/>
      <c r="I52" s="37"/>
      <c r="J52" s="37">
        <v>26550</v>
      </c>
      <c r="K52" s="37"/>
      <c r="L52" s="40"/>
      <c r="M52" s="37">
        <v>130413.6</v>
      </c>
      <c r="N52" s="37"/>
      <c r="O52" s="37"/>
      <c r="P52" s="39">
        <f t="shared" si="4"/>
        <v>156963.6</v>
      </c>
    </row>
    <row r="53" spans="1:16" x14ac:dyDescent="0.25">
      <c r="A53" s="36" t="s">
        <v>65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9">
        <f t="shared" si="4"/>
        <v>0</v>
      </c>
    </row>
    <row r="54" spans="1:16" x14ac:dyDescent="0.25">
      <c r="A54" s="36" t="s">
        <v>66</v>
      </c>
      <c r="B54" s="37">
        <v>89124095</v>
      </c>
      <c r="C54" s="37">
        <v>-15676400</v>
      </c>
      <c r="D54" s="37"/>
      <c r="E54" s="37"/>
      <c r="F54" s="37"/>
      <c r="G54" s="37"/>
      <c r="H54" s="37"/>
      <c r="I54" s="37">
        <v>455261.5</v>
      </c>
      <c r="J54" s="37"/>
      <c r="K54" s="37"/>
      <c r="L54" s="37">
        <v>8406534</v>
      </c>
      <c r="M54" s="37"/>
      <c r="N54" s="37"/>
      <c r="O54" s="37"/>
      <c r="P54" s="39">
        <f t="shared" si="4"/>
        <v>8861795.5</v>
      </c>
    </row>
    <row r="55" spans="1:16" x14ac:dyDescent="0.25">
      <c r="A55" s="36" t="s">
        <v>67</v>
      </c>
      <c r="B55" s="37">
        <v>80160433</v>
      </c>
      <c r="C55" s="37">
        <v>-17867930.68</v>
      </c>
      <c r="D55" s="37"/>
      <c r="E55" s="37"/>
      <c r="F55" s="37"/>
      <c r="G55" s="37"/>
      <c r="H55" s="37">
        <v>984414.76</v>
      </c>
      <c r="I55" s="37">
        <v>33984</v>
      </c>
      <c r="J55" s="37">
        <v>72039</v>
      </c>
      <c r="K55" s="37">
        <v>1005062.64</v>
      </c>
      <c r="L55" s="37">
        <v>233087.48</v>
      </c>
      <c r="M55" s="37"/>
      <c r="N55" s="37"/>
      <c r="O55" s="37"/>
      <c r="P55" s="39">
        <f t="shared" si="4"/>
        <v>2328587.88</v>
      </c>
    </row>
    <row r="56" spans="1:16" x14ac:dyDescent="0.25">
      <c r="A56" s="36" t="s">
        <v>68</v>
      </c>
      <c r="B56" s="37">
        <v>300000</v>
      </c>
      <c r="C56" s="37">
        <v>112298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9">
        <f t="shared" si="4"/>
        <v>0</v>
      </c>
    </row>
    <row r="57" spans="1:16" x14ac:dyDescent="0.25">
      <c r="A57" s="36" t="s">
        <v>69</v>
      </c>
      <c r="B57" s="37"/>
      <c r="C57" s="37">
        <v>9632934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9">
        <f t="shared" si="4"/>
        <v>0</v>
      </c>
    </row>
    <row r="58" spans="1:16" x14ac:dyDescent="0.25">
      <c r="A58" s="36" t="s">
        <v>70</v>
      </c>
      <c r="B58" s="37">
        <v>5800000</v>
      </c>
      <c r="C58" s="37">
        <v>-3850000</v>
      </c>
      <c r="D58" s="37"/>
      <c r="E58" s="37"/>
      <c r="F58" s="37"/>
      <c r="G58" s="37"/>
      <c r="H58" s="37"/>
      <c r="I58" s="37"/>
      <c r="J58" s="37">
        <v>896800</v>
      </c>
      <c r="K58" s="37"/>
      <c r="L58" s="37"/>
      <c r="M58" s="37"/>
      <c r="N58" s="37"/>
      <c r="O58" s="37"/>
      <c r="P58" s="39">
        <f t="shared" si="4"/>
        <v>896800</v>
      </c>
    </row>
    <row r="59" spans="1:16" x14ac:dyDescent="0.25">
      <c r="A59" s="36" t="s">
        <v>71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5">
        <f t="shared" si="4"/>
        <v>0</v>
      </c>
    </row>
    <row r="60" spans="1:16" x14ac:dyDescent="0.25">
      <c r="A60" s="33" t="s">
        <v>72</v>
      </c>
      <c r="B60" s="34">
        <f>SUM(B61:B64)</f>
        <v>101200000</v>
      </c>
      <c r="C60" s="34">
        <f t="shared" ref="C60:O60" si="10">SUM(C61:C64)</f>
        <v>115449327.42</v>
      </c>
      <c r="D60" s="34">
        <f t="shared" si="10"/>
        <v>0</v>
      </c>
      <c r="E60" s="34">
        <f t="shared" si="10"/>
        <v>0</v>
      </c>
      <c r="F60" s="34">
        <f t="shared" si="10"/>
        <v>0</v>
      </c>
      <c r="G60" s="34">
        <f t="shared" si="10"/>
        <v>0</v>
      </c>
      <c r="H60" s="34">
        <f t="shared" si="10"/>
        <v>0</v>
      </c>
      <c r="I60" s="34">
        <f t="shared" si="10"/>
        <v>0</v>
      </c>
      <c r="J60" s="34">
        <f t="shared" si="10"/>
        <v>790600</v>
      </c>
      <c r="K60" s="34">
        <f t="shared" si="10"/>
        <v>6782901.6900000004</v>
      </c>
      <c r="L60" s="34">
        <f t="shared" si="10"/>
        <v>0</v>
      </c>
      <c r="M60" s="34">
        <f t="shared" si="10"/>
        <v>2242822.2200000002</v>
      </c>
      <c r="N60" s="34">
        <f t="shared" si="10"/>
        <v>0</v>
      </c>
      <c r="O60" s="34">
        <f t="shared" si="10"/>
        <v>0</v>
      </c>
      <c r="P60" s="35">
        <f t="shared" si="4"/>
        <v>9816323.9100000001</v>
      </c>
    </row>
    <row r="61" spans="1:16" x14ac:dyDescent="0.25">
      <c r="A61" s="36" t="s">
        <v>73</v>
      </c>
      <c r="B61" s="37">
        <v>37700000</v>
      </c>
      <c r="C61" s="37">
        <v>20438083.030000001</v>
      </c>
      <c r="D61" s="37"/>
      <c r="E61" s="37"/>
      <c r="F61" s="37"/>
      <c r="G61" s="37"/>
      <c r="H61" s="37"/>
      <c r="I61" s="37"/>
      <c r="J61" s="37"/>
      <c r="K61" s="37">
        <v>403014.40000000002</v>
      </c>
      <c r="L61" s="37"/>
      <c r="M61" s="37"/>
      <c r="N61" s="37"/>
      <c r="O61" s="37"/>
      <c r="P61" s="35">
        <f t="shared" si="4"/>
        <v>403014.40000000002</v>
      </c>
    </row>
    <row r="62" spans="1:16" x14ac:dyDescent="0.25">
      <c r="A62" s="36" t="s">
        <v>74</v>
      </c>
      <c r="B62" s="37">
        <v>63500000</v>
      </c>
      <c r="C62" s="37">
        <v>95011244.390000001</v>
      </c>
      <c r="D62" s="37"/>
      <c r="E62" s="37"/>
      <c r="F62" s="37"/>
      <c r="G62" s="37"/>
      <c r="H62" s="37"/>
      <c r="I62" s="37"/>
      <c r="J62" s="37">
        <v>790600</v>
      </c>
      <c r="K62" s="37">
        <v>6379887.29</v>
      </c>
      <c r="L62" s="37"/>
      <c r="M62" s="37">
        <v>2242822.2200000002</v>
      </c>
      <c r="N62" s="37"/>
      <c r="O62" s="37"/>
      <c r="P62" s="39">
        <f t="shared" si="4"/>
        <v>9413309.5099999998</v>
      </c>
    </row>
    <row r="63" spans="1:16" x14ac:dyDescent="0.25">
      <c r="A63" s="36" t="s">
        <v>75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5">
        <f t="shared" si="4"/>
        <v>0</v>
      </c>
    </row>
    <row r="64" spans="1:16" x14ac:dyDescent="0.25">
      <c r="A64" s="36" t="s">
        <v>76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5">
        <f t="shared" si="4"/>
        <v>0</v>
      </c>
    </row>
    <row r="65" spans="1:16" x14ac:dyDescent="0.25">
      <c r="A65" s="33" t="s">
        <v>77</v>
      </c>
      <c r="B65" s="34"/>
      <c r="C65" s="3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5">
        <f t="shared" si="4"/>
        <v>0</v>
      </c>
    </row>
    <row r="66" spans="1:16" x14ac:dyDescent="0.25">
      <c r="A66" s="36" t="s">
        <v>78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5">
        <f t="shared" si="4"/>
        <v>0</v>
      </c>
    </row>
    <row r="67" spans="1:16" x14ac:dyDescent="0.25">
      <c r="A67" s="36" t="s">
        <v>79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5">
        <f t="shared" si="4"/>
        <v>0</v>
      </c>
    </row>
    <row r="68" spans="1:16" x14ac:dyDescent="0.25">
      <c r="A68" s="33" t="s">
        <v>80</v>
      </c>
      <c r="B68" s="34"/>
      <c r="C68" s="3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5">
        <f t="shared" si="4"/>
        <v>0</v>
      </c>
    </row>
    <row r="69" spans="1:16" x14ac:dyDescent="0.25">
      <c r="A69" s="36" t="s">
        <v>81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5">
        <f t="shared" si="4"/>
        <v>0</v>
      </c>
    </row>
    <row r="70" spans="1:16" x14ac:dyDescent="0.25">
      <c r="A70" s="36" t="s">
        <v>82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5">
        <f t="shared" si="4"/>
        <v>0</v>
      </c>
    </row>
    <row r="71" spans="1:16" x14ac:dyDescent="0.25">
      <c r="A71" s="36" t="s">
        <v>83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5">
        <f t="shared" si="4"/>
        <v>0</v>
      </c>
    </row>
    <row r="72" spans="1:16" x14ac:dyDescent="0.25">
      <c r="A72" s="31" t="s">
        <v>84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5">
        <f t="shared" si="4"/>
        <v>0</v>
      </c>
    </row>
    <row r="73" spans="1:16" x14ac:dyDescent="0.25">
      <c r="A73" s="33" t="s">
        <v>85</v>
      </c>
      <c r="B73" s="34"/>
      <c r="C73" s="3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5">
        <f t="shared" ref="P73:P80" si="11">SUM(D73:O73)</f>
        <v>0</v>
      </c>
    </row>
    <row r="74" spans="1:16" x14ac:dyDescent="0.25">
      <c r="A74" s="36" t="s">
        <v>86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5">
        <f t="shared" si="11"/>
        <v>0</v>
      </c>
    </row>
    <row r="75" spans="1:16" x14ac:dyDescent="0.25">
      <c r="A75" s="36" t="s">
        <v>87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5">
        <f t="shared" si="11"/>
        <v>0</v>
      </c>
    </row>
    <row r="76" spans="1:16" x14ac:dyDescent="0.25">
      <c r="A76" s="33" t="s">
        <v>88</v>
      </c>
      <c r="B76" s="34">
        <f>SUM(B77:B78)</f>
        <v>0</v>
      </c>
      <c r="C76" s="34">
        <f>SUM(C77:C78)</f>
        <v>1946499</v>
      </c>
      <c r="D76" s="34">
        <f t="shared" ref="D76:K76" si="12">SUM(D77:D78)</f>
        <v>0</v>
      </c>
      <c r="E76" s="34">
        <f t="shared" si="12"/>
        <v>0</v>
      </c>
      <c r="F76" s="34">
        <f t="shared" si="12"/>
        <v>0</v>
      </c>
      <c r="G76" s="34">
        <f t="shared" si="12"/>
        <v>0</v>
      </c>
      <c r="H76" s="34">
        <f t="shared" si="12"/>
        <v>0</v>
      </c>
      <c r="I76" s="34">
        <f t="shared" si="12"/>
        <v>0</v>
      </c>
      <c r="J76" s="34">
        <f t="shared" si="12"/>
        <v>607200</v>
      </c>
      <c r="K76" s="34">
        <f t="shared" si="12"/>
        <v>328900</v>
      </c>
      <c r="L76" s="37"/>
      <c r="M76" s="37"/>
      <c r="N76" s="37"/>
      <c r="O76" s="37"/>
      <c r="P76" s="35">
        <f t="shared" si="11"/>
        <v>936100</v>
      </c>
    </row>
    <row r="77" spans="1:16" x14ac:dyDescent="0.25">
      <c r="A77" s="36" t="s">
        <v>89</v>
      </c>
      <c r="B77" s="37"/>
      <c r="C77" s="37">
        <v>1946499</v>
      </c>
      <c r="D77" s="37"/>
      <c r="E77" s="37"/>
      <c r="F77" s="37"/>
      <c r="G77" s="37"/>
      <c r="H77" s="37"/>
      <c r="I77" s="37"/>
      <c r="J77" s="37">
        <v>607200</v>
      </c>
      <c r="K77" s="37">
        <v>328900</v>
      </c>
      <c r="L77" s="37"/>
      <c r="M77" s="37"/>
      <c r="N77" s="37"/>
      <c r="O77" s="37"/>
      <c r="P77" s="39">
        <f t="shared" si="11"/>
        <v>936100</v>
      </c>
    </row>
    <row r="78" spans="1:16" x14ac:dyDescent="0.25">
      <c r="A78" s="36" t="s">
        <v>90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5">
        <f t="shared" si="11"/>
        <v>0</v>
      </c>
    </row>
    <row r="79" spans="1:16" x14ac:dyDescent="0.25">
      <c r="A79" s="33" t="s">
        <v>91</v>
      </c>
      <c r="B79" s="34"/>
      <c r="C79" s="3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5">
        <f t="shared" si="11"/>
        <v>0</v>
      </c>
    </row>
    <row r="80" spans="1:16" x14ac:dyDescent="0.25">
      <c r="A80" s="36" t="s">
        <v>92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5">
        <f t="shared" si="11"/>
        <v>0</v>
      </c>
    </row>
    <row r="81" spans="1:16" x14ac:dyDescent="0.25">
      <c r="A81" s="41" t="s">
        <v>93</v>
      </c>
      <c r="B81" s="42">
        <f>+B7</f>
        <v>2108317326</v>
      </c>
      <c r="C81" s="42">
        <f t="shared" ref="C81:P81" si="13">+C7</f>
        <v>428887387</v>
      </c>
      <c r="D81" s="42">
        <f t="shared" si="13"/>
        <v>84624677.25</v>
      </c>
      <c r="E81" s="42">
        <f t="shared" si="13"/>
        <v>106834187.47</v>
      </c>
      <c r="F81" s="42">
        <f t="shared" si="13"/>
        <v>108501471.2</v>
      </c>
      <c r="G81" s="42">
        <f t="shared" si="13"/>
        <v>89970919.689999983</v>
      </c>
      <c r="H81" s="42">
        <f t="shared" si="13"/>
        <v>103641433.19999999</v>
      </c>
      <c r="I81" s="42">
        <f t="shared" si="13"/>
        <v>26446625.109999999</v>
      </c>
      <c r="J81" s="42">
        <f t="shared" si="13"/>
        <v>234980819.18000001</v>
      </c>
      <c r="K81" s="42">
        <f t="shared" si="13"/>
        <v>178336884.76999998</v>
      </c>
      <c r="L81" s="42">
        <f t="shared" si="13"/>
        <v>168548363.28</v>
      </c>
      <c r="M81" s="42">
        <f t="shared" si="13"/>
        <v>134953419.91999999</v>
      </c>
      <c r="N81" s="42">
        <f t="shared" si="13"/>
        <v>0</v>
      </c>
      <c r="O81" s="42">
        <f t="shared" si="13"/>
        <v>0</v>
      </c>
      <c r="P81" s="43">
        <f t="shared" si="13"/>
        <v>1237446001.0699999</v>
      </c>
    </row>
    <row r="82" spans="1:16" x14ac:dyDescent="0.25">
      <c r="A82" s="4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x14ac:dyDescent="0.25">
      <c r="A83" s="4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6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8.75" x14ac:dyDescent="0.3">
      <c r="A85" s="84" t="s">
        <v>96</v>
      </c>
      <c r="B85" s="84"/>
      <c r="C85" s="84"/>
      <c r="D85" s="84"/>
      <c r="L85" s="85" t="s">
        <v>97</v>
      </c>
      <c r="M85" s="85"/>
      <c r="N85" s="85"/>
      <c r="O85" s="85"/>
    </row>
    <row r="86" spans="1:16" x14ac:dyDescent="0.25">
      <c r="A86" s="81" t="s">
        <v>103</v>
      </c>
      <c r="B86" s="81"/>
      <c r="C86" s="81"/>
      <c r="D86" s="81"/>
      <c r="L86" s="81" t="s">
        <v>98</v>
      </c>
      <c r="M86" s="82"/>
      <c r="N86" s="82"/>
      <c r="O86" s="82"/>
    </row>
    <row r="87" spans="1:16" x14ac:dyDescent="0.25">
      <c r="A87" s="83" t="s">
        <v>99</v>
      </c>
      <c r="B87" s="83"/>
      <c r="C87" s="83"/>
      <c r="D87" s="83"/>
      <c r="L87" s="83" t="s">
        <v>100</v>
      </c>
      <c r="M87" s="82"/>
      <c r="N87" s="82"/>
      <c r="O87" s="82"/>
    </row>
    <row r="88" spans="1:16" x14ac:dyDescent="0.25">
      <c r="A88" s="2"/>
      <c r="B88" s="2"/>
      <c r="C88" s="2"/>
      <c r="D88" s="2"/>
      <c r="E88" s="81" t="s">
        <v>96</v>
      </c>
      <c r="F88" s="82"/>
      <c r="G88" s="82"/>
      <c r="H88" s="82"/>
      <c r="I88" s="2"/>
      <c r="J88" s="2"/>
      <c r="K88" s="2"/>
    </row>
    <row r="89" spans="1:16" ht="16.5" x14ac:dyDescent="0.25">
      <c r="A89" s="4"/>
      <c r="B89" s="5"/>
      <c r="C89" s="2"/>
      <c r="E89" s="81" t="s">
        <v>102</v>
      </c>
      <c r="F89" s="82"/>
      <c r="G89" s="82"/>
      <c r="H89" s="82"/>
      <c r="I89" s="27"/>
      <c r="J89" s="2"/>
      <c r="K89" s="2"/>
    </row>
    <row r="90" spans="1:16" ht="16.5" x14ac:dyDescent="0.25">
      <c r="A90" s="4"/>
      <c r="B90" s="5"/>
      <c r="C90" s="2"/>
      <c r="E90" s="83" t="s">
        <v>101</v>
      </c>
      <c r="F90" s="82"/>
      <c r="G90" s="82"/>
      <c r="H90" s="82"/>
      <c r="I90" s="8"/>
      <c r="J90" s="2"/>
      <c r="K90" s="2"/>
    </row>
    <row r="91" spans="1:16" x14ac:dyDescent="0.25">
      <c r="A91" s="9"/>
      <c r="B91" s="6"/>
      <c r="C91" s="2"/>
      <c r="H91" s="27"/>
      <c r="I91" s="27"/>
      <c r="J91" s="27"/>
      <c r="K91" s="8"/>
    </row>
    <row r="92" spans="1:16" x14ac:dyDescent="0.25">
      <c r="A92" s="9"/>
      <c r="B92" s="6"/>
      <c r="C92" s="2"/>
      <c r="D92" s="2"/>
      <c r="E92" s="2"/>
      <c r="F92" s="2"/>
      <c r="G92" s="27"/>
      <c r="H92" s="27"/>
      <c r="I92" s="27"/>
      <c r="J92" s="27"/>
      <c r="K92" s="8"/>
    </row>
  </sheetData>
  <mergeCells count="17">
    <mergeCell ref="E88:H88"/>
    <mergeCell ref="E89:H89"/>
    <mergeCell ref="E90:H90"/>
    <mergeCell ref="A85:D85"/>
    <mergeCell ref="L85:O85"/>
    <mergeCell ref="A86:D86"/>
    <mergeCell ref="L86:O86"/>
    <mergeCell ref="A87:D87"/>
    <mergeCell ref="L87:O87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7"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4.28515625" style="1" customWidth="1"/>
    <col min="2" max="2" width="15.85546875" style="1" bestFit="1" customWidth="1"/>
    <col min="3" max="3" width="14.42578125" style="1" bestFit="1" customWidth="1"/>
    <col min="4" max="4" width="13.42578125" style="1" bestFit="1" customWidth="1"/>
    <col min="5" max="6" width="14.42578125" style="1" bestFit="1" customWidth="1"/>
    <col min="7" max="7" width="13.42578125" style="1" bestFit="1" customWidth="1"/>
    <col min="8" max="8" width="14.42578125" style="1" bestFit="1" customWidth="1"/>
    <col min="9" max="9" width="13.42578125" style="1" bestFit="1" customWidth="1"/>
    <col min="10" max="14" width="14.42578125" style="1" bestFit="1" customWidth="1"/>
    <col min="15" max="15" width="14" style="1" customWidth="1"/>
    <col min="16" max="16" width="15.85546875" style="1" bestFit="1" customWidth="1"/>
    <col min="17" max="16384" width="11.42578125" style="1"/>
  </cols>
  <sheetData>
    <row r="1" spans="1:17" ht="28.5" customHeight="1" x14ac:dyDescent="0.25">
      <c r="A1" s="67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21" customHeight="1" x14ac:dyDescent="0.25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5.75" customHeight="1" x14ac:dyDescent="0.25">
      <c r="A3" s="71" t="s">
        <v>104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5.75" customHeight="1" x14ac:dyDescent="0.2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ht="25.5" customHeight="1" x14ac:dyDescent="0.25">
      <c r="A5" s="97" t="s">
        <v>2</v>
      </c>
      <c r="B5" s="98" t="s">
        <v>3</v>
      </c>
      <c r="C5" s="100" t="s">
        <v>4</v>
      </c>
      <c r="D5" s="102" t="s">
        <v>5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7" x14ac:dyDescent="0.25">
      <c r="A6" s="97"/>
      <c r="B6" s="99"/>
      <c r="C6" s="101"/>
      <c r="D6" s="47" t="s">
        <v>6</v>
      </c>
      <c r="E6" s="47" t="s">
        <v>7</v>
      </c>
      <c r="F6" s="47" t="s">
        <v>8</v>
      </c>
      <c r="G6" s="47" t="s">
        <v>9</v>
      </c>
      <c r="H6" s="48" t="s">
        <v>10</v>
      </c>
      <c r="I6" s="47" t="s">
        <v>11</v>
      </c>
      <c r="J6" s="48" t="s">
        <v>12</v>
      </c>
      <c r="K6" s="47" t="s">
        <v>13</v>
      </c>
      <c r="L6" s="47" t="s">
        <v>14</v>
      </c>
      <c r="M6" s="47" t="s">
        <v>15</v>
      </c>
      <c r="N6" s="47" t="s">
        <v>16</v>
      </c>
      <c r="O6" s="48" t="s">
        <v>17</v>
      </c>
      <c r="P6" s="49" t="s">
        <v>18</v>
      </c>
    </row>
    <row r="7" spans="1:17" x14ac:dyDescent="0.25">
      <c r="A7" s="50" t="s">
        <v>19</v>
      </c>
      <c r="B7" s="51">
        <f>+B8+B14+B24+B50+B60+B72</f>
        <v>2108317326</v>
      </c>
      <c r="C7" s="51">
        <f>+C8+C14+C24+C50+C60+C72+C76</f>
        <v>428887387</v>
      </c>
      <c r="D7" s="51">
        <f>+D8+D14+D24+D50+D60+D72+D76</f>
        <v>84624677.25</v>
      </c>
      <c r="E7" s="51">
        <f t="shared" ref="E7:J7" si="0">+E8+E14+E24+E50+E60+E72</f>
        <v>106834187.47</v>
      </c>
      <c r="F7" s="51">
        <f t="shared" si="0"/>
        <v>108501471.2</v>
      </c>
      <c r="G7" s="51">
        <f t="shared" si="0"/>
        <v>89970919.689999983</v>
      </c>
      <c r="H7" s="51">
        <f t="shared" si="0"/>
        <v>103641433.19999999</v>
      </c>
      <c r="I7" s="51">
        <f t="shared" si="0"/>
        <v>26446625.109999999</v>
      </c>
      <c r="J7" s="51">
        <f t="shared" si="0"/>
        <v>234980819.18000001</v>
      </c>
      <c r="K7" s="51">
        <f>+K8+K14+K24+K50+K60+K72+K76</f>
        <v>178336884.76999998</v>
      </c>
      <c r="L7" s="51">
        <f t="shared" ref="L7:P7" si="1">+L8+L14+L24+L50+L60+L72+L76</f>
        <v>168548363.28</v>
      </c>
      <c r="M7" s="51">
        <f t="shared" si="1"/>
        <v>134953419.91999999</v>
      </c>
      <c r="N7" s="51">
        <f t="shared" si="1"/>
        <v>168202591.42999998</v>
      </c>
      <c r="O7" s="51">
        <f t="shared" si="1"/>
        <v>0</v>
      </c>
      <c r="P7" s="51">
        <f t="shared" si="1"/>
        <v>1405648592.5000002</v>
      </c>
    </row>
    <row r="8" spans="1:17" x14ac:dyDescent="0.25">
      <c r="A8" s="52" t="s">
        <v>20</v>
      </c>
      <c r="B8" s="53">
        <f>SUM(B9:B13)</f>
        <v>1365653853</v>
      </c>
      <c r="C8" s="53">
        <f>SUM(C9:C13)</f>
        <v>81516595.999999985</v>
      </c>
      <c r="D8" s="53">
        <f t="shared" ref="D8:J8" si="2">SUM(D9:D13)</f>
        <v>83687478.75</v>
      </c>
      <c r="E8" s="53">
        <f t="shared" si="2"/>
        <v>104566099.48</v>
      </c>
      <c r="F8" s="53">
        <f>SUM(F9:F13)</f>
        <v>103483319.87</v>
      </c>
      <c r="G8" s="53">
        <f>SUM(G9:G13)</f>
        <v>86196087.069999993</v>
      </c>
      <c r="H8" s="53">
        <f t="shared" si="2"/>
        <v>89073446.129999995</v>
      </c>
      <c r="I8" s="53">
        <f t="shared" si="2"/>
        <v>16390478.779999999</v>
      </c>
      <c r="J8" s="53">
        <f t="shared" si="2"/>
        <v>189815384.56999999</v>
      </c>
      <c r="K8" s="53">
        <f>SUM(K9:K13)</f>
        <v>141647283.88</v>
      </c>
      <c r="L8" s="53">
        <f t="shared" ref="L8:O8" si="3">SUM(L9:L13)</f>
        <v>129784365.75</v>
      </c>
      <c r="M8" s="53">
        <f t="shared" si="3"/>
        <v>113941256.94999999</v>
      </c>
      <c r="N8" s="53">
        <f>SUM(N9:N13)</f>
        <v>126208121.7</v>
      </c>
      <c r="O8" s="53">
        <f t="shared" si="3"/>
        <v>0</v>
      </c>
      <c r="P8" s="54">
        <f>SUM(D8:O8)</f>
        <v>1184793322.9300001</v>
      </c>
    </row>
    <row r="9" spans="1:17" x14ac:dyDescent="0.25">
      <c r="A9" s="55" t="s">
        <v>21</v>
      </c>
      <c r="B9" s="56">
        <v>1146257839</v>
      </c>
      <c r="C9" s="56">
        <v>80458949.489999995</v>
      </c>
      <c r="D9" s="56">
        <v>71367066.370000005</v>
      </c>
      <c r="E9" s="56">
        <v>89476847.170000002</v>
      </c>
      <c r="F9" s="57">
        <v>88642480.5</v>
      </c>
      <c r="G9" s="56">
        <v>74700342.849999994</v>
      </c>
      <c r="H9" s="56">
        <v>76044433.170000002</v>
      </c>
      <c r="I9" s="56">
        <v>11908777.43</v>
      </c>
      <c r="J9" s="56">
        <v>163500280.63</v>
      </c>
      <c r="K9" s="56">
        <v>126853742.52</v>
      </c>
      <c r="L9" s="56">
        <v>111781024.04000001</v>
      </c>
      <c r="M9" s="56">
        <v>98352380.629999995</v>
      </c>
      <c r="N9" s="56">
        <v>111519640.62</v>
      </c>
      <c r="O9" s="56"/>
      <c r="P9" s="58">
        <f t="shared" ref="P9:P72" si="4">SUM(D9:O9)</f>
        <v>1024147015.9299999</v>
      </c>
    </row>
    <row r="10" spans="1:17" x14ac:dyDescent="0.25">
      <c r="A10" s="55" t="s">
        <v>22</v>
      </c>
      <c r="B10" s="56">
        <v>58866359</v>
      </c>
      <c r="C10" s="56">
        <v>-103344.29</v>
      </c>
      <c r="D10" s="56">
        <v>1329000</v>
      </c>
      <c r="E10" s="56">
        <v>1329000</v>
      </c>
      <c r="F10" s="56">
        <v>1329000</v>
      </c>
      <c r="G10" s="56"/>
      <c r="H10" s="56">
        <v>1319000</v>
      </c>
      <c r="I10" s="56">
        <v>2658000</v>
      </c>
      <c r="J10" s="56">
        <v>1329000</v>
      </c>
      <c r="K10" s="56">
        <v>1372539.21</v>
      </c>
      <c r="L10" s="56">
        <v>1243500</v>
      </c>
      <c r="M10" s="56">
        <v>1429000</v>
      </c>
      <c r="N10" s="56">
        <v>1329000</v>
      </c>
      <c r="O10" s="56"/>
      <c r="P10" s="58">
        <f t="shared" si="4"/>
        <v>14667039.210000001</v>
      </c>
    </row>
    <row r="11" spans="1:17" x14ac:dyDescent="0.25">
      <c r="A11" s="55" t="s">
        <v>23</v>
      </c>
      <c r="B11" s="56">
        <v>900000</v>
      </c>
      <c r="C11" s="56"/>
      <c r="D11" s="56">
        <v>71250</v>
      </c>
      <c r="E11" s="56">
        <v>71250</v>
      </c>
      <c r="F11" s="56">
        <v>71250</v>
      </c>
      <c r="G11" s="56">
        <v>71250</v>
      </c>
      <c r="H11" s="56">
        <v>71250</v>
      </c>
      <c r="I11" s="56"/>
      <c r="J11" s="56"/>
      <c r="K11" s="56"/>
      <c r="L11" s="56"/>
      <c r="M11" s="56"/>
      <c r="N11" s="56"/>
      <c r="O11" s="56"/>
      <c r="P11" s="58">
        <f t="shared" si="4"/>
        <v>356250</v>
      </c>
      <c r="Q11" s="3"/>
    </row>
    <row r="12" spans="1:17" x14ac:dyDescent="0.25">
      <c r="A12" s="55" t="s">
        <v>24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4">
        <f t="shared" si="4"/>
        <v>0</v>
      </c>
    </row>
    <row r="13" spans="1:17" x14ac:dyDescent="0.25">
      <c r="A13" s="55" t="s">
        <v>25</v>
      </c>
      <c r="B13" s="56">
        <v>159629655</v>
      </c>
      <c r="C13" s="56">
        <v>1160990.8</v>
      </c>
      <c r="D13" s="56">
        <v>10920162.380000001</v>
      </c>
      <c r="E13" s="56">
        <v>13689002.310000001</v>
      </c>
      <c r="F13" s="56">
        <v>13440589.369999999</v>
      </c>
      <c r="G13" s="56">
        <v>11424494.220000001</v>
      </c>
      <c r="H13" s="56">
        <v>11638762.960000001</v>
      </c>
      <c r="I13" s="56">
        <v>1823701.35</v>
      </c>
      <c r="J13" s="56">
        <v>24986103.940000001</v>
      </c>
      <c r="K13" s="56">
        <v>13421002.15</v>
      </c>
      <c r="L13" s="56">
        <v>16759841.710000001</v>
      </c>
      <c r="M13" s="56">
        <v>14159876.32</v>
      </c>
      <c r="N13" s="56">
        <v>13359481.08</v>
      </c>
      <c r="O13" s="56"/>
      <c r="P13" s="58">
        <f t="shared" si="4"/>
        <v>145623017.79000002</v>
      </c>
    </row>
    <row r="14" spans="1:17" x14ac:dyDescent="0.25">
      <c r="A14" s="52" t="s">
        <v>26</v>
      </c>
      <c r="B14" s="53">
        <f>SUM(B15:B23)</f>
        <v>342180581</v>
      </c>
      <c r="C14" s="53">
        <f>SUM(C15:C23)</f>
        <v>212254583.69000003</v>
      </c>
      <c r="D14" s="53">
        <f t="shared" ref="D14:J14" si="5">SUM(D15:D23)</f>
        <v>937198.5</v>
      </c>
      <c r="E14" s="53">
        <f t="shared" si="5"/>
        <v>2268087.9900000002</v>
      </c>
      <c r="F14" s="53">
        <f t="shared" si="5"/>
        <v>4679400.51</v>
      </c>
      <c r="G14" s="53">
        <f t="shared" si="5"/>
        <v>2260064.0500000003</v>
      </c>
      <c r="H14" s="53">
        <f t="shared" si="5"/>
        <v>4236305.72</v>
      </c>
      <c r="I14" s="53">
        <f t="shared" si="5"/>
        <v>5648089.4000000004</v>
      </c>
      <c r="J14" s="53">
        <f t="shared" si="5"/>
        <v>37225059.370000005</v>
      </c>
      <c r="K14" s="53">
        <f>SUM(K15:K23)</f>
        <v>24455703.880000003</v>
      </c>
      <c r="L14" s="53">
        <f t="shared" ref="L14:O14" si="6">SUM(L15:L23)</f>
        <v>20875253.239999998</v>
      </c>
      <c r="M14" s="53">
        <f t="shared" si="6"/>
        <v>19465626.649999999</v>
      </c>
      <c r="N14" s="53">
        <f t="shared" si="6"/>
        <v>17603147.580000002</v>
      </c>
      <c r="O14" s="53">
        <f t="shared" si="6"/>
        <v>0</v>
      </c>
      <c r="P14" s="54">
        <f t="shared" si="4"/>
        <v>139653936.89000002</v>
      </c>
    </row>
    <row r="15" spans="1:17" x14ac:dyDescent="0.25">
      <c r="A15" s="55" t="s">
        <v>27</v>
      </c>
      <c r="B15" s="56">
        <v>159568032</v>
      </c>
      <c r="C15" s="56">
        <v>1381295.99</v>
      </c>
      <c r="D15" s="56">
        <v>937198.5</v>
      </c>
      <c r="E15" s="56">
        <v>103474.64</v>
      </c>
      <c r="F15" s="56">
        <v>1858657.48</v>
      </c>
      <c r="G15" s="56">
        <v>1353259.02</v>
      </c>
      <c r="H15" s="56">
        <v>925709.86</v>
      </c>
      <c r="I15" s="56">
        <v>690823.11</v>
      </c>
      <c r="J15" s="56">
        <v>31964846.399999999</v>
      </c>
      <c r="K15" s="56">
        <v>15161424.35</v>
      </c>
      <c r="L15" s="56">
        <v>15010056.51</v>
      </c>
      <c r="M15" s="56">
        <v>12400720.939999999</v>
      </c>
      <c r="N15" s="56">
        <v>12917457.93</v>
      </c>
      <c r="O15" s="56"/>
      <c r="P15" s="58">
        <f t="shared" si="4"/>
        <v>93323628.74000001</v>
      </c>
    </row>
    <row r="16" spans="1:17" x14ac:dyDescent="0.25">
      <c r="A16" s="55" t="s">
        <v>28</v>
      </c>
      <c r="B16" s="56">
        <v>9575000</v>
      </c>
      <c r="C16" s="56"/>
      <c r="D16" s="56"/>
      <c r="E16" s="56"/>
      <c r="F16" s="56">
        <v>100416.66</v>
      </c>
      <c r="G16" s="56">
        <v>50208.33</v>
      </c>
      <c r="H16" s="56">
        <v>103250</v>
      </c>
      <c r="I16" s="56">
        <v>158862.06</v>
      </c>
      <c r="J16" s="56">
        <v>100416.66</v>
      </c>
      <c r="K16" s="56">
        <v>23600</v>
      </c>
      <c r="L16" s="56">
        <v>291541.93</v>
      </c>
      <c r="M16" s="56">
        <v>200044.44</v>
      </c>
      <c r="N16" s="56">
        <v>258224.39</v>
      </c>
      <c r="O16" s="56"/>
      <c r="P16" s="58">
        <f t="shared" si="4"/>
        <v>1286564.4699999997</v>
      </c>
    </row>
    <row r="17" spans="1:16" x14ac:dyDescent="0.25">
      <c r="A17" s="55" t="s">
        <v>29</v>
      </c>
      <c r="B17" s="56">
        <v>40348000</v>
      </c>
      <c r="C17" s="56">
        <v>737334</v>
      </c>
      <c r="D17" s="56"/>
      <c r="E17" s="56">
        <v>884650</v>
      </c>
      <c r="F17" s="56">
        <v>970950</v>
      </c>
      <c r="G17" s="56">
        <v>3300</v>
      </c>
      <c r="H17" s="56">
        <v>541350</v>
      </c>
      <c r="I17" s="56">
        <v>1937250</v>
      </c>
      <c r="J17" s="56">
        <v>1642000</v>
      </c>
      <c r="K17" s="56">
        <v>1049000</v>
      </c>
      <c r="L17" s="56">
        <v>1012950</v>
      </c>
      <c r="M17" s="56">
        <v>1952000</v>
      </c>
      <c r="N17" s="56">
        <v>873450</v>
      </c>
      <c r="O17" s="56"/>
      <c r="P17" s="58">
        <f t="shared" si="4"/>
        <v>10866900</v>
      </c>
    </row>
    <row r="18" spans="1:16" x14ac:dyDescent="0.25">
      <c r="A18" s="55" t="s">
        <v>30</v>
      </c>
      <c r="B18" s="56">
        <v>1635000</v>
      </c>
      <c r="C18" s="56">
        <v>275000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8">
        <f t="shared" si="4"/>
        <v>0</v>
      </c>
    </row>
    <row r="19" spans="1:16" x14ac:dyDescent="0.25">
      <c r="A19" s="55" t="s">
        <v>31</v>
      </c>
      <c r="B19" s="56">
        <v>19804000</v>
      </c>
      <c r="C19" s="56">
        <v>24867441</v>
      </c>
      <c r="D19" s="56"/>
      <c r="E19" s="56"/>
      <c r="F19" s="56">
        <v>960000</v>
      </c>
      <c r="G19" s="56">
        <v>39000</v>
      </c>
      <c r="H19" s="56"/>
      <c r="I19" s="56">
        <v>397195.08</v>
      </c>
      <c r="J19" s="56">
        <v>2334758.2000000002</v>
      </c>
      <c r="K19" s="56">
        <v>555100</v>
      </c>
      <c r="L19" s="56">
        <v>1208339.43</v>
      </c>
      <c r="M19" s="56">
        <v>21000</v>
      </c>
      <c r="N19" s="56">
        <v>1904942.82</v>
      </c>
      <c r="O19" s="56"/>
      <c r="P19" s="58">
        <f t="shared" si="4"/>
        <v>7420335.5300000003</v>
      </c>
    </row>
    <row r="20" spans="1:16" x14ac:dyDescent="0.25">
      <c r="A20" s="55" t="s">
        <v>32</v>
      </c>
      <c r="B20" s="56">
        <v>18836800</v>
      </c>
      <c r="C20" s="56">
        <v>962562</v>
      </c>
      <c r="D20" s="56"/>
      <c r="E20" s="56">
        <v>1279963.3500000001</v>
      </c>
      <c r="F20" s="56">
        <v>612536.74</v>
      </c>
      <c r="G20" s="56">
        <v>438815.64</v>
      </c>
      <c r="H20" s="56">
        <v>682914.46</v>
      </c>
      <c r="I20" s="56">
        <v>1354923.46</v>
      </c>
      <c r="J20" s="56">
        <v>514102.55</v>
      </c>
      <c r="K20" s="56">
        <v>524535.78</v>
      </c>
      <c r="L20" s="56">
        <v>527073.65</v>
      </c>
      <c r="M20" s="56">
        <v>532401.04</v>
      </c>
      <c r="N20" s="56">
        <v>537962.85</v>
      </c>
      <c r="O20" s="56"/>
      <c r="P20" s="58">
        <f t="shared" si="4"/>
        <v>7005229.5200000005</v>
      </c>
    </row>
    <row r="21" spans="1:16" x14ac:dyDescent="0.25">
      <c r="A21" s="55" t="s">
        <v>33</v>
      </c>
      <c r="B21" s="56">
        <v>25098799</v>
      </c>
      <c r="C21" s="56">
        <v>215532046.15000001</v>
      </c>
      <c r="D21" s="56"/>
      <c r="E21" s="56"/>
      <c r="F21" s="56">
        <v>112945.13</v>
      </c>
      <c r="G21" s="56">
        <v>353481.14</v>
      </c>
      <c r="H21" s="56">
        <v>574864.6</v>
      </c>
      <c r="I21" s="56">
        <v>644705.68999999994</v>
      </c>
      <c r="J21" s="56">
        <v>280059.15000000002</v>
      </c>
      <c r="K21" s="56">
        <v>2602210.86</v>
      </c>
      <c r="L21" s="56">
        <v>448335.73</v>
      </c>
      <c r="M21" s="56">
        <v>1260741.6299999999</v>
      </c>
      <c r="N21" s="56">
        <v>964389.59</v>
      </c>
      <c r="O21" s="56"/>
      <c r="P21" s="58">
        <f t="shared" si="4"/>
        <v>7241733.5200000005</v>
      </c>
    </row>
    <row r="22" spans="1:16" x14ac:dyDescent="0.25">
      <c r="A22" s="55" t="s">
        <v>34</v>
      </c>
      <c r="B22" s="56">
        <v>45814950</v>
      </c>
      <c r="C22" s="56">
        <v>-23068556.48</v>
      </c>
      <c r="D22" s="56"/>
      <c r="E22" s="56"/>
      <c r="F22" s="56"/>
      <c r="G22" s="56"/>
      <c r="H22" s="56">
        <v>870490.5</v>
      </c>
      <c r="I22" s="56">
        <v>453356</v>
      </c>
      <c r="J22" s="56">
        <v>184971.82</v>
      </c>
      <c r="K22" s="56">
        <v>4215940</v>
      </c>
      <c r="L22" s="56">
        <v>2083290</v>
      </c>
      <c r="M22" s="56">
        <v>2899018</v>
      </c>
      <c r="N22" s="56">
        <v>146720</v>
      </c>
      <c r="O22" s="56"/>
      <c r="P22" s="58">
        <f t="shared" si="4"/>
        <v>10853786.32</v>
      </c>
    </row>
    <row r="23" spans="1:16" x14ac:dyDescent="0.25">
      <c r="A23" s="55" t="s">
        <v>35</v>
      </c>
      <c r="B23" s="56">
        <v>21500000</v>
      </c>
      <c r="C23" s="56">
        <v>-8432538.9700000007</v>
      </c>
      <c r="D23" s="56"/>
      <c r="E23" s="56"/>
      <c r="F23" s="56">
        <v>63894.5</v>
      </c>
      <c r="G23" s="56">
        <v>21999.919999999998</v>
      </c>
      <c r="H23" s="56">
        <v>537726.30000000005</v>
      </c>
      <c r="I23" s="56">
        <v>10974</v>
      </c>
      <c r="J23" s="56">
        <v>203904.59</v>
      </c>
      <c r="K23" s="56">
        <v>323892.89</v>
      </c>
      <c r="L23" s="56">
        <v>293665.99</v>
      </c>
      <c r="M23" s="56">
        <v>199700.6</v>
      </c>
      <c r="N23" s="56"/>
      <c r="O23" s="56"/>
      <c r="P23" s="58">
        <f t="shared" si="4"/>
        <v>1655758.7900000003</v>
      </c>
    </row>
    <row r="24" spans="1:16" x14ac:dyDescent="0.25">
      <c r="A24" s="52" t="s">
        <v>36</v>
      </c>
      <c r="B24" s="53">
        <f>SUM(B25:B33)</f>
        <v>111460364</v>
      </c>
      <c r="C24" s="53">
        <f>SUM(C25:C33)</f>
        <v>29731129.57</v>
      </c>
      <c r="D24" s="53">
        <f t="shared" ref="D24:J24" si="7">SUM(D25:D33)</f>
        <v>0</v>
      </c>
      <c r="E24" s="53">
        <f t="shared" si="7"/>
        <v>0</v>
      </c>
      <c r="F24" s="53">
        <f t="shared" si="7"/>
        <v>338750.81999999995</v>
      </c>
      <c r="G24" s="53">
        <f t="shared" si="7"/>
        <v>1414707</v>
      </c>
      <c r="H24" s="53">
        <f t="shared" si="7"/>
        <v>3088897.91</v>
      </c>
      <c r="I24" s="53">
        <f t="shared" si="7"/>
        <v>3198888.0599999996</v>
      </c>
      <c r="J24" s="53">
        <f t="shared" si="7"/>
        <v>5540151.3399999999</v>
      </c>
      <c r="K24" s="53">
        <f>SUM(K25:K33)</f>
        <v>4117032.6799999997</v>
      </c>
      <c r="L24" s="53">
        <f>SUM(L25:L33)</f>
        <v>8328414.0600000005</v>
      </c>
      <c r="M24" s="53">
        <f t="shared" ref="M24:O24" si="8">SUM(M25:M32)</f>
        <v>-826699.5</v>
      </c>
      <c r="N24" s="53">
        <f>SUM(N25:N33)</f>
        <v>15759113.17</v>
      </c>
      <c r="O24" s="53">
        <f t="shared" si="8"/>
        <v>0</v>
      </c>
      <c r="P24" s="54">
        <f t="shared" si="4"/>
        <v>40959255.539999999</v>
      </c>
    </row>
    <row r="25" spans="1:16" x14ac:dyDescent="0.25">
      <c r="A25" s="55" t="s">
        <v>37</v>
      </c>
      <c r="B25" s="56">
        <v>14000000</v>
      </c>
      <c r="C25" s="56">
        <v>-4118565</v>
      </c>
      <c r="D25" s="56"/>
      <c r="E25" s="56"/>
      <c r="F25" s="56">
        <v>124728.32000000001</v>
      </c>
      <c r="G25" s="56">
        <v>121260</v>
      </c>
      <c r="H25" s="56">
        <v>77018.86</v>
      </c>
      <c r="I25" s="56">
        <v>283350</v>
      </c>
      <c r="J25" s="56">
        <v>228208.55</v>
      </c>
      <c r="K25" s="56">
        <v>139930.4</v>
      </c>
      <c r="L25" s="56">
        <v>114220.53</v>
      </c>
      <c r="M25" s="56">
        <v>130900</v>
      </c>
      <c r="N25" s="56">
        <v>268866.81</v>
      </c>
      <c r="O25" s="56"/>
      <c r="P25" s="58">
        <f t="shared" si="4"/>
        <v>1488483.47</v>
      </c>
    </row>
    <row r="26" spans="1:16" x14ac:dyDescent="0.25">
      <c r="A26" s="55" t="s">
        <v>38</v>
      </c>
      <c r="B26" s="56">
        <v>3517500</v>
      </c>
      <c r="C26" s="56">
        <v>920366</v>
      </c>
      <c r="D26" s="56"/>
      <c r="E26" s="56"/>
      <c r="F26" s="56"/>
      <c r="G26" s="56">
        <v>57820</v>
      </c>
      <c r="H26" s="56">
        <v>9740.91</v>
      </c>
      <c r="I26" s="56">
        <v>150759.75</v>
      </c>
      <c r="J26" s="56">
        <v>232460</v>
      </c>
      <c r="K26" s="56">
        <v>23600</v>
      </c>
      <c r="L26" s="56">
        <v>59459.61</v>
      </c>
      <c r="M26" s="56">
        <v>-104312</v>
      </c>
      <c r="N26" s="56">
        <v>445337.9</v>
      </c>
      <c r="O26" s="56"/>
      <c r="P26" s="58">
        <f t="shared" si="4"/>
        <v>874866.17</v>
      </c>
    </row>
    <row r="27" spans="1:16" x14ac:dyDescent="0.25">
      <c r="A27" s="55" t="s">
        <v>39</v>
      </c>
      <c r="B27" s="56">
        <v>6772800</v>
      </c>
      <c r="C27" s="56">
        <v>-512600.26</v>
      </c>
      <c r="D27" s="56"/>
      <c r="E27" s="56"/>
      <c r="F27" s="56">
        <v>130124.5</v>
      </c>
      <c r="G27" s="56">
        <v>426304.5</v>
      </c>
      <c r="H27" s="56">
        <v>318895.33</v>
      </c>
      <c r="I27" s="56">
        <v>85506.6</v>
      </c>
      <c r="J27" s="56">
        <v>1172224.52</v>
      </c>
      <c r="K27" s="56">
        <v>227003.68</v>
      </c>
      <c r="L27" s="56">
        <v>2132756.9</v>
      </c>
      <c r="M27" s="56">
        <v>-853287.5</v>
      </c>
      <c r="N27" s="56">
        <v>1127612.96</v>
      </c>
      <c r="O27" s="56"/>
      <c r="P27" s="58">
        <f t="shared" si="4"/>
        <v>4767141.49</v>
      </c>
    </row>
    <row r="28" spans="1:16" x14ac:dyDescent="0.25">
      <c r="A28" s="55" t="s">
        <v>40</v>
      </c>
      <c r="B28" s="56">
        <v>350000</v>
      </c>
      <c r="C28" s="56">
        <v>103836</v>
      </c>
      <c r="D28" s="56"/>
      <c r="E28" s="56"/>
      <c r="F28" s="56"/>
      <c r="G28" s="56"/>
      <c r="H28" s="56">
        <v>112835</v>
      </c>
      <c r="I28" s="56">
        <v>-36730</v>
      </c>
      <c r="J28" s="56"/>
      <c r="K28" s="56"/>
      <c r="L28" s="56"/>
      <c r="M28" s="56"/>
      <c r="N28" s="56"/>
      <c r="O28" s="56"/>
      <c r="P28" s="58">
        <f t="shared" si="4"/>
        <v>76105</v>
      </c>
    </row>
    <row r="29" spans="1:16" x14ac:dyDescent="0.25">
      <c r="A29" s="55" t="s">
        <v>41</v>
      </c>
      <c r="B29" s="56">
        <v>10215090</v>
      </c>
      <c r="C29" s="56">
        <v>272494</v>
      </c>
      <c r="D29" s="56"/>
      <c r="E29" s="56"/>
      <c r="F29" s="56">
        <v>74670.399999999994</v>
      </c>
      <c r="G29" s="56">
        <v>47620</v>
      </c>
      <c r="H29" s="56">
        <v>21546.13</v>
      </c>
      <c r="I29" s="56">
        <v>949410.3</v>
      </c>
      <c r="J29" s="56">
        <v>136621.32999999999</v>
      </c>
      <c r="K29" s="56">
        <v>131889.78</v>
      </c>
      <c r="L29" s="56">
        <v>119389.45</v>
      </c>
      <c r="M29" s="56"/>
      <c r="N29" s="56">
        <v>470059.84</v>
      </c>
      <c r="O29" s="56"/>
      <c r="P29" s="58">
        <f t="shared" si="4"/>
        <v>1951207.2300000002</v>
      </c>
    </row>
    <row r="30" spans="1:16" x14ac:dyDescent="0.25">
      <c r="A30" s="55" t="s">
        <v>42</v>
      </c>
      <c r="B30" s="56">
        <v>8307200</v>
      </c>
      <c r="C30" s="56">
        <v>-1264300.1299999999</v>
      </c>
      <c r="D30" s="56"/>
      <c r="E30" s="56"/>
      <c r="F30" s="56"/>
      <c r="G30" s="56"/>
      <c r="H30" s="56">
        <v>99220.3</v>
      </c>
      <c r="I30" s="56">
        <v>76730.679999999993</v>
      </c>
      <c r="J30" s="56">
        <v>59287.92</v>
      </c>
      <c r="K30" s="56">
        <v>308798.82</v>
      </c>
      <c r="L30" s="56">
        <v>313955.58</v>
      </c>
      <c r="M30" s="56"/>
      <c r="N30" s="56">
        <v>59351.3</v>
      </c>
      <c r="O30" s="56"/>
      <c r="P30" s="58">
        <f t="shared" si="4"/>
        <v>917344.60000000009</v>
      </c>
    </row>
    <row r="31" spans="1:16" x14ac:dyDescent="0.25">
      <c r="A31" s="55" t="s">
        <v>43</v>
      </c>
      <c r="B31" s="56">
        <v>54071359</v>
      </c>
      <c r="C31" s="56">
        <v>19553785.309999999</v>
      </c>
      <c r="D31" s="56"/>
      <c r="E31" s="56"/>
      <c r="F31" s="56"/>
      <c r="G31" s="56"/>
      <c r="H31" s="56">
        <v>8584.5</v>
      </c>
      <c r="I31" s="56">
        <v>1504298.1</v>
      </c>
      <c r="J31" s="56">
        <v>2423505.4</v>
      </c>
      <c r="K31" s="56">
        <v>2748806</v>
      </c>
      <c r="L31" s="56">
        <v>3830103.33</v>
      </c>
      <c r="M31" s="56"/>
      <c r="N31" s="56">
        <v>12114314.029999999</v>
      </c>
      <c r="O31" s="56"/>
      <c r="P31" s="58">
        <f t="shared" si="4"/>
        <v>22629611.359999999</v>
      </c>
    </row>
    <row r="32" spans="1:16" x14ac:dyDescent="0.25">
      <c r="A32" s="55" t="s">
        <v>44</v>
      </c>
      <c r="B32" s="56"/>
      <c r="C32" s="56"/>
      <c r="D32" s="56"/>
      <c r="E32" s="56"/>
      <c r="F32" s="56"/>
      <c r="G32" s="56"/>
      <c r="H32" s="56"/>
      <c r="I32" s="56"/>
      <c r="J32" s="56"/>
      <c r="K32" s="59"/>
      <c r="L32" s="56"/>
      <c r="M32" s="56"/>
      <c r="N32" s="56"/>
      <c r="O32" s="56"/>
      <c r="P32" s="58">
        <f t="shared" si="4"/>
        <v>0</v>
      </c>
    </row>
    <row r="33" spans="1:16" x14ac:dyDescent="0.25">
      <c r="A33" s="55" t="s">
        <v>45</v>
      </c>
      <c r="B33" s="56">
        <v>14226415</v>
      </c>
      <c r="C33" s="56">
        <v>14776113.65</v>
      </c>
      <c r="D33" s="56"/>
      <c r="E33" s="56"/>
      <c r="F33" s="56">
        <v>9227.6</v>
      </c>
      <c r="G33" s="56">
        <v>761702.5</v>
      </c>
      <c r="H33" s="56">
        <v>2441056.88</v>
      </c>
      <c r="I33" s="56">
        <v>185562.63</v>
      </c>
      <c r="J33" s="56">
        <v>1287843.6200000001</v>
      </c>
      <c r="K33" s="56">
        <v>537004</v>
      </c>
      <c r="L33" s="56">
        <v>1758528.66</v>
      </c>
      <c r="M33" s="56"/>
      <c r="N33" s="56">
        <v>1273570.33</v>
      </c>
      <c r="O33" s="56"/>
      <c r="P33" s="58">
        <f t="shared" si="4"/>
        <v>8254496.2200000007</v>
      </c>
    </row>
    <row r="34" spans="1:16" x14ac:dyDescent="0.25">
      <c r="A34" s="52" t="s">
        <v>46</v>
      </c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>
        <f t="shared" si="4"/>
        <v>0</v>
      </c>
    </row>
    <row r="35" spans="1:16" x14ac:dyDescent="0.25">
      <c r="A35" s="55" t="s">
        <v>47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4">
        <f t="shared" si="4"/>
        <v>0</v>
      </c>
    </row>
    <row r="36" spans="1:16" x14ac:dyDescent="0.25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4">
        <f t="shared" si="4"/>
        <v>0</v>
      </c>
    </row>
    <row r="37" spans="1:16" x14ac:dyDescent="0.25">
      <c r="A37" s="55" t="s">
        <v>49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4">
        <f t="shared" si="4"/>
        <v>0</v>
      </c>
    </row>
    <row r="38" spans="1:16" x14ac:dyDescent="0.25">
      <c r="A38" s="55" t="s">
        <v>50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4">
        <f t="shared" si="4"/>
        <v>0</v>
      </c>
    </row>
    <row r="39" spans="1:16" x14ac:dyDescent="0.25">
      <c r="A39" s="55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4">
        <f t="shared" si="4"/>
        <v>0</v>
      </c>
    </row>
    <row r="40" spans="1:16" x14ac:dyDescent="0.25">
      <c r="A40" s="55" t="s">
        <v>52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4">
        <f t="shared" si="4"/>
        <v>0</v>
      </c>
    </row>
    <row r="41" spans="1:16" x14ac:dyDescent="0.25">
      <c r="A41" s="55" t="s">
        <v>53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4">
        <f t="shared" si="4"/>
        <v>0</v>
      </c>
    </row>
    <row r="42" spans="1:16" x14ac:dyDescent="0.25">
      <c r="A42" s="55" t="s">
        <v>54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4">
        <f t="shared" si="4"/>
        <v>0</v>
      </c>
    </row>
    <row r="43" spans="1:16" x14ac:dyDescent="0.25">
      <c r="A43" s="52" t="s">
        <v>55</v>
      </c>
      <c r="B43" s="53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4">
        <f t="shared" si="4"/>
        <v>0</v>
      </c>
    </row>
    <row r="44" spans="1:16" x14ac:dyDescent="0.25">
      <c r="A44" s="55" t="s">
        <v>56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4">
        <f t="shared" si="4"/>
        <v>0</v>
      </c>
    </row>
    <row r="45" spans="1:16" x14ac:dyDescent="0.25">
      <c r="A45" s="55" t="s">
        <v>57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4">
        <f t="shared" si="4"/>
        <v>0</v>
      </c>
    </row>
    <row r="46" spans="1:16" x14ac:dyDescent="0.25">
      <c r="A46" s="55" t="s">
        <v>58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4">
        <f t="shared" si="4"/>
        <v>0</v>
      </c>
    </row>
    <row r="47" spans="1:16" x14ac:dyDescent="0.25">
      <c r="A47" s="55" t="s">
        <v>59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4">
        <f t="shared" si="4"/>
        <v>0</v>
      </c>
    </row>
    <row r="48" spans="1:16" x14ac:dyDescent="0.25">
      <c r="A48" s="55" t="s">
        <v>60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4">
        <f t="shared" si="4"/>
        <v>0</v>
      </c>
    </row>
    <row r="49" spans="1:16" x14ac:dyDescent="0.25">
      <c r="A49" s="55" t="s">
        <v>61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4">
        <f t="shared" si="4"/>
        <v>0</v>
      </c>
    </row>
    <row r="50" spans="1:16" x14ac:dyDescent="0.25">
      <c r="A50" s="52" t="s">
        <v>62</v>
      </c>
      <c r="B50" s="53">
        <f>SUM(B51:B59)</f>
        <v>187822528</v>
      </c>
      <c r="C50" s="53">
        <f t="shared" ref="C50:O50" si="9">SUM(C51:C59)</f>
        <v>-12010748.68</v>
      </c>
      <c r="D50" s="53">
        <f t="shared" si="9"/>
        <v>0</v>
      </c>
      <c r="E50" s="53">
        <f t="shared" si="9"/>
        <v>0</v>
      </c>
      <c r="F50" s="53">
        <f t="shared" si="9"/>
        <v>0</v>
      </c>
      <c r="G50" s="53">
        <f t="shared" si="9"/>
        <v>100061.57</v>
      </c>
      <c r="H50" s="53">
        <f t="shared" si="9"/>
        <v>7242783.4399999995</v>
      </c>
      <c r="I50" s="53">
        <f t="shared" si="9"/>
        <v>1209168.8700000001</v>
      </c>
      <c r="J50" s="53">
        <f t="shared" si="9"/>
        <v>1609623.9</v>
      </c>
      <c r="K50" s="53">
        <f t="shared" si="9"/>
        <v>1005062.64</v>
      </c>
      <c r="L50" s="53">
        <f t="shared" si="9"/>
        <v>9560330.2300000004</v>
      </c>
      <c r="M50" s="53">
        <f t="shared" si="9"/>
        <v>130413.6</v>
      </c>
      <c r="N50" s="53">
        <f t="shared" si="9"/>
        <v>2965149.76</v>
      </c>
      <c r="O50" s="53">
        <f t="shared" si="9"/>
        <v>0</v>
      </c>
      <c r="P50" s="54">
        <f t="shared" si="4"/>
        <v>23822594.009999998</v>
      </c>
    </row>
    <row r="51" spans="1:16" x14ac:dyDescent="0.25">
      <c r="A51" s="55" t="s">
        <v>63</v>
      </c>
      <c r="B51" s="56">
        <v>11688000</v>
      </c>
      <c r="C51" s="56">
        <v>14169650</v>
      </c>
      <c r="D51" s="56"/>
      <c r="E51" s="56"/>
      <c r="F51" s="56"/>
      <c r="G51" s="56">
        <v>100061.57</v>
      </c>
      <c r="H51" s="56">
        <v>6258368.6799999997</v>
      </c>
      <c r="I51" s="56">
        <v>719923.37</v>
      </c>
      <c r="J51" s="56">
        <v>614234.9</v>
      </c>
      <c r="K51" s="56"/>
      <c r="L51" s="56">
        <v>920708.75</v>
      </c>
      <c r="M51" s="56"/>
      <c r="N51" s="56">
        <v>1675409.76</v>
      </c>
      <c r="O51" s="56"/>
      <c r="P51" s="58">
        <f t="shared" si="4"/>
        <v>10288707.029999999</v>
      </c>
    </row>
    <row r="52" spans="1:16" x14ac:dyDescent="0.25">
      <c r="A52" s="55" t="s">
        <v>64</v>
      </c>
      <c r="B52" s="56">
        <v>750000</v>
      </c>
      <c r="C52" s="56">
        <v>1468700</v>
      </c>
      <c r="D52" s="56"/>
      <c r="E52" s="56"/>
      <c r="F52" s="56"/>
      <c r="G52" s="56"/>
      <c r="H52" s="56"/>
      <c r="I52" s="56"/>
      <c r="J52" s="56">
        <v>26550</v>
      </c>
      <c r="K52" s="56"/>
      <c r="L52" s="59"/>
      <c r="M52" s="56">
        <v>130413.6</v>
      </c>
      <c r="N52" s="56">
        <v>463740</v>
      </c>
      <c r="O52" s="56"/>
      <c r="P52" s="58">
        <f t="shared" si="4"/>
        <v>620703.6</v>
      </c>
    </row>
    <row r="53" spans="1:16" x14ac:dyDescent="0.25">
      <c r="A53" s="55" t="s">
        <v>65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8">
        <f t="shared" si="4"/>
        <v>0</v>
      </c>
    </row>
    <row r="54" spans="1:16" x14ac:dyDescent="0.25">
      <c r="A54" s="55" t="s">
        <v>66</v>
      </c>
      <c r="B54" s="56">
        <v>89124095</v>
      </c>
      <c r="C54" s="56">
        <v>-15676400</v>
      </c>
      <c r="D54" s="56"/>
      <c r="E54" s="56"/>
      <c r="F54" s="56"/>
      <c r="G54" s="56"/>
      <c r="H54" s="56"/>
      <c r="I54" s="56">
        <v>455261.5</v>
      </c>
      <c r="J54" s="56"/>
      <c r="K54" s="56"/>
      <c r="L54" s="56">
        <v>8406534</v>
      </c>
      <c r="M54" s="56"/>
      <c r="N54" s="56"/>
      <c r="O54" s="56"/>
      <c r="P54" s="58">
        <f t="shared" si="4"/>
        <v>8861795.5</v>
      </c>
    </row>
    <row r="55" spans="1:16" x14ac:dyDescent="0.25">
      <c r="A55" s="55" t="s">
        <v>67</v>
      </c>
      <c r="B55" s="56">
        <v>80160433</v>
      </c>
      <c r="C55" s="56">
        <v>-17867930.68</v>
      </c>
      <c r="D55" s="56"/>
      <c r="E55" s="56"/>
      <c r="F55" s="56"/>
      <c r="G55" s="56"/>
      <c r="H55" s="56">
        <v>984414.76</v>
      </c>
      <c r="I55" s="56">
        <v>33984</v>
      </c>
      <c r="J55" s="56">
        <v>72039</v>
      </c>
      <c r="K55" s="56">
        <v>1005062.64</v>
      </c>
      <c r="L55" s="56">
        <v>233087.48</v>
      </c>
      <c r="M55" s="56"/>
      <c r="N55" s="56">
        <v>826000</v>
      </c>
      <c r="O55" s="56"/>
      <c r="P55" s="58">
        <f t="shared" si="4"/>
        <v>3154587.88</v>
      </c>
    </row>
    <row r="56" spans="1:16" x14ac:dyDescent="0.25">
      <c r="A56" s="55" t="s">
        <v>68</v>
      </c>
      <c r="B56" s="56">
        <v>300000</v>
      </c>
      <c r="C56" s="56">
        <v>112298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8">
        <f t="shared" si="4"/>
        <v>0</v>
      </c>
    </row>
    <row r="57" spans="1:16" x14ac:dyDescent="0.25">
      <c r="A57" s="55" t="s">
        <v>69</v>
      </c>
      <c r="B57" s="56"/>
      <c r="C57" s="56">
        <v>9632934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8">
        <f t="shared" si="4"/>
        <v>0</v>
      </c>
    </row>
    <row r="58" spans="1:16" x14ac:dyDescent="0.25">
      <c r="A58" s="55" t="s">
        <v>70</v>
      </c>
      <c r="B58" s="56">
        <v>5800000</v>
      </c>
      <c r="C58" s="56">
        <v>-3850000</v>
      </c>
      <c r="D58" s="56"/>
      <c r="E58" s="56"/>
      <c r="F58" s="56"/>
      <c r="G58" s="56"/>
      <c r="H58" s="56"/>
      <c r="I58" s="56"/>
      <c r="J58" s="56">
        <v>896800</v>
      </c>
      <c r="K58" s="56"/>
      <c r="L58" s="56"/>
      <c r="M58" s="56"/>
      <c r="N58" s="56"/>
      <c r="O58" s="56"/>
      <c r="P58" s="58">
        <f t="shared" si="4"/>
        <v>896800</v>
      </c>
    </row>
    <row r="59" spans="1:16" x14ac:dyDescent="0.25">
      <c r="A59" s="55" t="s">
        <v>71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4">
        <f t="shared" si="4"/>
        <v>0</v>
      </c>
    </row>
    <row r="60" spans="1:16" x14ac:dyDescent="0.25">
      <c r="A60" s="52" t="s">
        <v>72</v>
      </c>
      <c r="B60" s="53">
        <f>SUM(B61:B64)</f>
        <v>101200000</v>
      </c>
      <c r="C60" s="53">
        <f t="shared" ref="C60:O60" si="10">SUM(C61:C64)</f>
        <v>115449327.42</v>
      </c>
      <c r="D60" s="53">
        <f t="shared" si="10"/>
        <v>0</v>
      </c>
      <c r="E60" s="53">
        <f t="shared" si="10"/>
        <v>0</v>
      </c>
      <c r="F60" s="53">
        <f t="shared" si="10"/>
        <v>0</v>
      </c>
      <c r="G60" s="53">
        <f t="shared" si="10"/>
        <v>0</v>
      </c>
      <c r="H60" s="53">
        <f t="shared" si="10"/>
        <v>0</v>
      </c>
      <c r="I60" s="53">
        <f t="shared" si="10"/>
        <v>0</v>
      </c>
      <c r="J60" s="53">
        <f t="shared" si="10"/>
        <v>790600</v>
      </c>
      <c r="K60" s="53">
        <f t="shared" si="10"/>
        <v>6782901.6900000004</v>
      </c>
      <c r="L60" s="53">
        <f t="shared" si="10"/>
        <v>0</v>
      </c>
      <c r="M60" s="53">
        <f t="shared" si="10"/>
        <v>2242822.2200000002</v>
      </c>
      <c r="N60" s="53">
        <f t="shared" si="10"/>
        <v>5667059.2200000007</v>
      </c>
      <c r="O60" s="53">
        <f t="shared" si="10"/>
        <v>0</v>
      </c>
      <c r="P60" s="54">
        <f t="shared" si="4"/>
        <v>15483383.130000001</v>
      </c>
    </row>
    <row r="61" spans="1:16" x14ac:dyDescent="0.25">
      <c r="A61" s="55" t="s">
        <v>73</v>
      </c>
      <c r="B61" s="56">
        <v>37700000</v>
      </c>
      <c r="C61" s="56">
        <v>20438083.030000001</v>
      </c>
      <c r="D61" s="56"/>
      <c r="E61" s="56"/>
      <c r="F61" s="56"/>
      <c r="G61" s="56"/>
      <c r="H61" s="56"/>
      <c r="I61" s="56"/>
      <c r="J61" s="56"/>
      <c r="K61" s="56">
        <v>403014.40000000002</v>
      </c>
      <c r="L61" s="56"/>
      <c r="M61" s="56"/>
      <c r="N61" s="56">
        <v>2760926.77</v>
      </c>
      <c r="O61" s="56"/>
      <c r="P61" s="54">
        <f t="shared" si="4"/>
        <v>3163941.17</v>
      </c>
    </row>
    <row r="62" spans="1:16" x14ac:dyDescent="0.25">
      <c r="A62" s="55" t="s">
        <v>74</v>
      </c>
      <c r="B62" s="56">
        <v>63500000</v>
      </c>
      <c r="C62" s="56">
        <v>95011244.390000001</v>
      </c>
      <c r="D62" s="56"/>
      <c r="E62" s="56"/>
      <c r="F62" s="56"/>
      <c r="G62" s="56"/>
      <c r="H62" s="56"/>
      <c r="I62" s="56"/>
      <c r="J62" s="56">
        <v>790600</v>
      </c>
      <c r="K62" s="56">
        <v>6379887.29</v>
      </c>
      <c r="L62" s="56"/>
      <c r="M62" s="56">
        <v>2242822.2200000002</v>
      </c>
      <c r="N62" s="56">
        <v>2906132.45</v>
      </c>
      <c r="O62" s="56"/>
      <c r="P62" s="58">
        <f t="shared" si="4"/>
        <v>12319441.960000001</v>
      </c>
    </row>
    <row r="63" spans="1:16" x14ac:dyDescent="0.25">
      <c r="A63" s="55" t="s">
        <v>75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4">
        <f t="shared" si="4"/>
        <v>0</v>
      </c>
    </row>
    <row r="64" spans="1:16" x14ac:dyDescent="0.25">
      <c r="A64" s="55" t="s">
        <v>76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4">
        <f t="shared" si="4"/>
        <v>0</v>
      </c>
    </row>
    <row r="65" spans="1:16" x14ac:dyDescent="0.25">
      <c r="A65" s="52" t="s">
        <v>77</v>
      </c>
      <c r="B65" s="53"/>
      <c r="C65" s="53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4">
        <f t="shared" si="4"/>
        <v>0</v>
      </c>
    </row>
    <row r="66" spans="1:16" x14ac:dyDescent="0.25">
      <c r="A66" s="55" t="s">
        <v>78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4">
        <f t="shared" si="4"/>
        <v>0</v>
      </c>
    </row>
    <row r="67" spans="1:16" x14ac:dyDescent="0.25">
      <c r="A67" s="55" t="s">
        <v>79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4">
        <f t="shared" si="4"/>
        <v>0</v>
      </c>
    </row>
    <row r="68" spans="1:16" x14ac:dyDescent="0.25">
      <c r="A68" s="52" t="s">
        <v>80</v>
      </c>
      <c r="B68" s="53"/>
      <c r="C68" s="53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4">
        <f t="shared" si="4"/>
        <v>0</v>
      </c>
    </row>
    <row r="69" spans="1:16" x14ac:dyDescent="0.25">
      <c r="A69" s="55" t="s">
        <v>81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4">
        <f t="shared" si="4"/>
        <v>0</v>
      </c>
    </row>
    <row r="70" spans="1:16" x14ac:dyDescent="0.25">
      <c r="A70" s="55" t="s">
        <v>82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4">
        <f t="shared" si="4"/>
        <v>0</v>
      </c>
    </row>
    <row r="71" spans="1:16" x14ac:dyDescent="0.25">
      <c r="A71" s="55" t="s">
        <v>83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4">
        <f t="shared" si="4"/>
        <v>0</v>
      </c>
    </row>
    <row r="72" spans="1:16" x14ac:dyDescent="0.25">
      <c r="A72" s="50" t="s">
        <v>84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4">
        <f t="shared" si="4"/>
        <v>0</v>
      </c>
    </row>
    <row r="73" spans="1:16" x14ac:dyDescent="0.25">
      <c r="A73" s="52" t="s">
        <v>85</v>
      </c>
      <c r="B73" s="53"/>
      <c r="C73" s="53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4">
        <f t="shared" ref="P73:P80" si="11">SUM(D73:O73)</f>
        <v>0</v>
      </c>
    </row>
    <row r="74" spans="1:16" x14ac:dyDescent="0.25">
      <c r="A74" s="55" t="s">
        <v>86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4">
        <f t="shared" si="11"/>
        <v>0</v>
      </c>
    </row>
    <row r="75" spans="1:16" x14ac:dyDescent="0.25">
      <c r="A75" s="55" t="s">
        <v>87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4">
        <f t="shared" si="11"/>
        <v>0</v>
      </c>
    </row>
    <row r="76" spans="1:16" x14ac:dyDescent="0.25">
      <c r="A76" s="52" t="s">
        <v>88</v>
      </c>
      <c r="B76" s="53">
        <f>SUM(B77:B78)</f>
        <v>0</v>
      </c>
      <c r="C76" s="53">
        <f>SUM(C77:C78)</f>
        <v>1946499</v>
      </c>
      <c r="D76" s="53">
        <f t="shared" ref="D76:K76" si="12">SUM(D77:D78)</f>
        <v>0</v>
      </c>
      <c r="E76" s="53">
        <f t="shared" si="12"/>
        <v>0</v>
      </c>
      <c r="F76" s="53">
        <f t="shared" si="12"/>
        <v>0</v>
      </c>
      <c r="G76" s="53">
        <f t="shared" si="12"/>
        <v>0</v>
      </c>
      <c r="H76" s="53">
        <f t="shared" si="12"/>
        <v>0</v>
      </c>
      <c r="I76" s="53">
        <f t="shared" si="12"/>
        <v>0</v>
      </c>
      <c r="J76" s="53">
        <f t="shared" si="12"/>
        <v>607200</v>
      </c>
      <c r="K76" s="53">
        <f t="shared" si="12"/>
        <v>328900</v>
      </c>
      <c r="L76" s="56"/>
      <c r="M76" s="56"/>
      <c r="N76" s="56"/>
      <c r="O76" s="56"/>
      <c r="P76" s="54">
        <f t="shared" si="11"/>
        <v>936100</v>
      </c>
    </row>
    <row r="77" spans="1:16" x14ac:dyDescent="0.25">
      <c r="A77" s="55" t="s">
        <v>89</v>
      </c>
      <c r="B77" s="56"/>
      <c r="C77" s="56">
        <v>1946499</v>
      </c>
      <c r="D77" s="56"/>
      <c r="E77" s="56"/>
      <c r="F77" s="56"/>
      <c r="G77" s="56"/>
      <c r="H77" s="56"/>
      <c r="I77" s="56"/>
      <c r="J77" s="56">
        <v>607200</v>
      </c>
      <c r="K77" s="56">
        <v>328900</v>
      </c>
      <c r="L77" s="56"/>
      <c r="M77" s="56"/>
      <c r="N77" s="56"/>
      <c r="O77" s="56"/>
      <c r="P77" s="58">
        <f t="shared" si="11"/>
        <v>936100</v>
      </c>
    </row>
    <row r="78" spans="1:16" x14ac:dyDescent="0.25">
      <c r="A78" s="55" t="s">
        <v>90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4">
        <f t="shared" si="11"/>
        <v>0</v>
      </c>
    </row>
    <row r="79" spans="1:16" x14ac:dyDescent="0.25">
      <c r="A79" s="52" t="s">
        <v>91</v>
      </c>
      <c r="B79" s="53"/>
      <c r="C79" s="53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4">
        <f t="shared" si="11"/>
        <v>0</v>
      </c>
    </row>
    <row r="80" spans="1:16" x14ac:dyDescent="0.25">
      <c r="A80" s="55" t="s">
        <v>92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4">
        <f t="shared" si="11"/>
        <v>0</v>
      </c>
    </row>
    <row r="81" spans="1:16" x14ac:dyDescent="0.25">
      <c r="A81" s="60" t="s">
        <v>93</v>
      </c>
      <c r="B81" s="61">
        <f>+B7</f>
        <v>2108317326</v>
      </c>
      <c r="C81" s="61">
        <f t="shared" ref="C81:P81" si="13">+C7</f>
        <v>428887387</v>
      </c>
      <c r="D81" s="61">
        <f t="shared" si="13"/>
        <v>84624677.25</v>
      </c>
      <c r="E81" s="61">
        <f t="shared" si="13"/>
        <v>106834187.47</v>
      </c>
      <c r="F81" s="61">
        <f t="shared" si="13"/>
        <v>108501471.2</v>
      </c>
      <c r="G81" s="61">
        <f t="shared" si="13"/>
        <v>89970919.689999983</v>
      </c>
      <c r="H81" s="61">
        <f t="shared" si="13"/>
        <v>103641433.19999999</v>
      </c>
      <c r="I81" s="61">
        <f t="shared" si="13"/>
        <v>26446625.109999999</v>
      </c>
      <c r="J81" s="61">
        <f t="shared" si="13"/>
        <v>234980819.18000001</v>
      </c>
      <c r="K81" s="61">
        <f t="shared" si="13"/>
        <v>178336884.76999998</v>
      </c>
      <c r="L81" s="61">
        <f t="shared" si="13"/>
        <v>168548363.28</v>
      </c>
      <c r="M81" s="61">
        <f t="shared" si="13"/>
        <v>134953419.91999999</v>
      </c>
      <c r="N81" s="61">
        <f t="shared" si="13"/>
        <v>168202591.42999998</v>
      </c>
      <c r="O81" s="61">
        <f t="shared" si="13"/>
        <v>0</v>
      </c>
      <c r="P81" s="62">
        <f t="shared" si="13"/>
        <v>1405648592.5000002</v>
      </c>
    </row>
    <row r="82" spans="1:16" x14ac:dyDescent="0.25">
      <c r="A82" s="63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1:16" x14ac:dyDescent="0.25">
      <c r="A83" s="63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</row>
    <row r="84" spans="1:16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1:16" x14ac:dyDescent="0.25">
      <c r="A85" s="94" t="s">
        <v>96</v>
      </c>
      <c r="B85" s="94"/>
      <c r="C85" s="94"/>
      <c r="D85" s="94"/>
      <c r="E85" s="59"/>
      <c r="F85" s="59"/>
      <c r="G85" s="59"/>
      <c r="H85" s="59"/>
      <c r="I85" s="59"/>
      <c r="J85" s="59"/>
      <c r="K85" s="59"/>
      <c r="L85" s="95" t="s">
        <v>97</v>
      </c>
      <c r="M85" s="95"/>
      <c r="N85" s="95"/>
      <c r="O85" s="95"/>
      <c r="P85" s="59"/>
    </row>
    <row r="86" spans="1:16" x14ac:dyDescent="0.25">
      <c r="A86" s="94" t="s">
        <v>103</v>
      </c>
      <c r="B86" s="94"/>
      <c r="C86" s="94"/>
      <c r="D86" s="94"/>
      <c r="E86" s="59"/>
      <c r="F86" s="59"/>
      <c r="G86" s="59"/>
      <c r="H86" s="59"/>
      <c r="I86" s="59"/>
      <c r="J86" s="59"/>
      <c r="K86" s="59"/>
      <c r="L86" s="94" t="s">
        <v>98</v>
      </c>
      <c r="M86" s="95"/>
      <c r="N86" s="95"/>
      <c r="O86" s="95"/>
      <c r="P86" s="59"/>
    </row>
    <row r="87" spans="1:16" x14ac:dyDescent="0.25">
      <c r="A87" s="96" t="s">
        <v>99</v>
      </c>
      <c r="B87" s="96"/>
      <c r="C87" s="96"/>
      <c r="D87" s="96"/>
      <c r="E87" s="59"/>
      <c r="F87" s="59"/>
      <c r="G87" s="59"/>
      <c r="H87" s="59"/>
      <c r="I87" s="59"/>
      <c r="J87" s="59"/>
      <c r="K87" s="59"/>
      <c r="L87" s="96" t="s">
        <v>100</v>
      </c>
      <c r="M87" s="95"/>
      <c r="N87" s="95"/>
      <c r="O87" s="95"/>
      <c r="P87" s="59"/>
    </row>
    <row r="88" spans="1:16" x14ac:dyDescent="0.25">
      <c r="A88" s="2"/>
      <c r="B88" s="2"/>
      <c r="C88" s="2"/>
      <c r="D88" s="2"/>
      <c r="E88" s="94" t="s">
        <v>96</v>
      </c>
      <c r="F88" s="95"/>
      <c r="G88" s="95"/>
      <c r="H88" s="95"/>
      <c r="I88" s="2"/>
      <c r="J88" s="2"/>
      <c r="K88" s="2"/>
      <c r="L88" s="59"/>
      <c r="M88" s="59"/>
      <c r="N88" s="59"/>
      <c r="O88" s="59"/>
      <c r="P88" s="59"/>
    </row>
    <row r="89" spans="1:16" x14ac:dyDescent="0.25">
      <c r="A89" s="64"/>
      <c r="B89" s="65"/>
      <c r="C89" s="2"/>
      <c r="D89" s="59"/>
      <c r="E89" s="94" t="s">
        <v>102</v>
      </c>
      <c r="F89" s="95"/>
      <c r="G89" s="95"/>
      <c r="H89" s="95"/>
      <c r="I89" s="66"/>
      <c r="J89" s="2"/>
      <c r="K89" s="2"/>
      <c r="L89" s="59"/>
      <c r="M89" s="59"/>
      <c r="N89" s="59"/>
      <c r="O89" s="59"/>
      <c r="P89" s="59"/>
    </row>
    <row r="90" spans="1:16" x14ac:dyDescent="0.25">
      <c r="A90" s="64"/>
      <c r="B90" s="65"/>
      <c r="C90" s="2"/>
      <c r="D90" s="59"/>
      <c r="E90" s="96" t="s">
        <v>101</v>
      </c>
      <c r="F90" s="95"/>
      <c r="G90" s="95"/>
      <c r="H90" s="95"/>
      <c r="I90" s="2"/>
      <c r="J90" s="2"/>
      <c r="K90" s="2"/>
      <c r="L90" s="59"/>
      <c r="M90" s="59"/>
      <c r="N90" s="59"/>
      <c r="O90" s="59"/>
      <c r="P90" s="59"/>
    </row>
    <row r="91" spans="1:16" x14ac:dyDescent="0.25">
      <c r="A91" s="9"/>
      <c r="B91" s="6"/>
      <c r="C91" s="2"/>
      <c r="H91" s="45"/>
      <c r="I91" s="45"/>
      <c r="J91" s="45"/>
      <c r="K91" s="8"/>
    </row>
    <row r="92" spans="1:16" x14ac:dyDescent="0.25">
      <c r="A92" s="9"/>
      <c r="B92" s="6"/>
      <c r="C92" s="2"/>
      <c r="D92" s="2"/>
      <c r="E92" s="2"/>
      <c r="F92" s="2"/>
      <c r="G92" s="45"/>
      <c r="H92" s="45"/>
      <c r="I92" s="45"/>
      <c r="J92" s="45"/>
      <c r="K92" s="8"/>
    </row>
  </sheetData>
  <mergeCells count="17">
    <mergeCell ref="A1:P1"/>
    <mergeCell ref="A2:P2"/>
    <mergeCell ref="A3:P3"/>
    <mergeCell ref="A4:P4"/>
    <mergeCell ref="A5:A6"/>
    <mergeCell ref="B5:B6"/>
    <mergeCell ref="C5:C6"/>
    <mergeCell ref="D5:P5"/>
    <mergeCell ref="E88:H88"/>
    <mergeCell ref="E89:H89"/>
    <mergeCell ref="E90:H90"/>
    <mergeCell ref="A85:D85"/>
    <mergeCell ref="L85:O85"/>
    <mergeCell ref="A86:D86"/>
    <mergeCell ref="L86:O86"/>
    <mergeCell ref="A87:D87"/>
    <mergeCell ref="L87:O8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topLeftCell="A76" zoomScaleNormal="100" workbookViewId="0">
      <selection activeCell="A86" sqref="A86:XFD86"/>
    </sheetView>
  </sheetViews>
  <sheetFormatPr baseColWidth="10" defaultColWidth="11.42578125" defaultRowHeight="15" x14ac:dyDescent="0.25"/>
  <cols>
    <col min="1" max="1" width="54.28515625" style="1" customWidth="1"/>
    <col min="2" max="2" width="15.85546875" style="1" bestFit="1" customWidth="1"/>
    <col min="3" max="3" width="14.42578125" style="1" bestFit="1" customWidth="1"/>
    <col min="4" max="4" width="13.42578125" style="1" bestFit="1" customWidth="1"/>
    <col min="5" max="6" width="14.42578125" style="1" bestFit="1" customWidth="1"/>
    <col min="7" max="7" width="13.42578125" style="1" bestFit="1" customWidth="1"/>
    <col min="8" max="8" width="14.42578125" style="1" bestFit="1" customWidth="1"/>
    <col min="9" max="9" width="13.42578125" style="1" bestFit="1" customWidth="1"/>
    <col min="10" max="15" width="14.42578125" style="1" bestFit="1" customWidth="1"/>
    <col min="16" max="16" width="15.85546875" style="1" bestFit="1" customWidth="1"/>
    <col min="17" max="16384" width="11.42578125" style="1"/>
  </cols>
  <sheetData>
    <row r="1" spans="1:17" ht="28.5" customHeight="1" x14ac:dyDescent="0.25">
      <c r="A1" s="67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21" customHeight="1" x14ac:dyDescent="0.25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5.75" customHeight="1" x14ac:dyDescent="0.25">
      <c r="A3" s="71" t="s">
        <v>104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5.75" customHeight="1" x14ac:dyDescent="0.2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ht="25.5" customHeight="1" x14ac:dyDescent="0.25">
      <c r="A5" s="97" t="s">
        <v>2</v>
      </c>
      <c r="B5" s="98" t="s">
        <v>3</v>
      </c>
      <c r="C5" s="100" t="s">
        <v>4</v>
      </c>
      <c r="D5" s="102" t="s">
        <v>5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7" x14ac:dyDescent="0.25">
      <c r="A6" s="97"/>
      <c r="B6" s="99"/>
      <c r="C6" s="101"/>
      <c r="D6" s="47" t="s">
        <v>6</v>
      </c>
      <c r="E6" s="47" t="s">
        <v>7</v>
      </c>
      <c r="F6" s="47" t="s">
        <v>8</v>
      </c>
      <c r="G6" s="47" t="s">
        <v>9</v>
      </c>
      <c r="H6" s="48" t="s">
        <v>10</v>
      </c>
      <c r="I6" s="47" t="s">
        <v>11</v>
      </c>
      <c r="J6" s="48" t="s">
        <v>12</v>
      </c>
      <c r="K6" s="47" t="s">
        <v>13</v>
      </c>
      <c r="L6" s="47" t="s">
        <v>14</v>
      </c>
      <c r="M6" s="47" t="s">
        <v>15</v>
      </c>
      <c r="N6" s="47" t="s">
        <v>16</v>
      </c>
      <c r="O6" s="48" t="s">
        <v>17</v>
      </c>
      <c r="P6" s="49" t="s">
        <v>18</v>
      </c>
    </row>
    <row r="7" spans="1:17" x14ac:dyDescent="0.25">
      <c r="A7" s="50" t="s">
        <v>19</v>
      </c>
      <c r="B7" s="51">
        <f>+B8+B14+B24+B50+B60+B72</f>
        <v>2108317326</v>
      </c>
      <c r="C7" s="51">
        <f>+C8+C14+C24+C50+C60+C72+C76</f>
        <v>428887387</v>
      </c>
      <c r="D7" s="51">
        <f>+D8+D14+D24+D50+D60+D72+D76</f>
        <v>84624677.25</v>
      </c>
      <c r="E7" s="51">
        <f t="shared" ref="E7:J7" si="0">+E8+E14+E24+E50+E60+E72</f>
        <v>106834187.47</v>
      </c>
      <c r="F7" s="51">
        <f t="shared" si="0"/>
        <v>108501471.2</v>
      </c>
      <c r="G7" s="51">
        <f t="shared" si="0"/>
        <v>89970919.689999983</v>
      </c>
      <c r="H7" s="51">
        <f t="shared" si="0"/>
        <v>103641433.19999999</v>
      </c>
      <c r="I7" s="51">
        <f t="shared" si="0"/>
        <v>26446625.109999999</v>
      </c>
      <c r="J7" s="51">
        <f t="shared" si="0"/>
        <v>234980819.18000001</v>
      </c>
      <c r="K7" s="51">
        <f>+K8+K14+K24+K50+K60+K72+K76</f>
        <v>178336884.76999998</v>
      </c>
      <c r="L7" s="51">
        <f t="shared" ref="L7:P7" si="1">+L8+L14+L24+L50+L60+L72+L76</f>
        <v>168548363.28</v>
      </c>
      <c r="M7" s="51">
        <f t="shared" si="1"/>
        <v>134953419.91999999</v>
      </c>
      <c r="N7" s="51">
        <f t="shared" si="1"/>
        <v>168202591.42999998</v>
      </c>
      <c r="O7" s="51">
        <f t="shared" si="1"/>
        <v>261110190.09999999</v>
      </c>
      <c r="P7" s="51">
        <f t="shared" si="1"/>
        <v>1666758782.5999999</v>
      </c>
    </row>
    <row r="8" spans="1:17" x14ac:dyDescent="0.25">
      <c r="A8" s="52" t="s">
        <v>20</v>
      </c>
      <c r="B8" s="53">
        <f>SUM(B9:B13)</f>
        <v>1365653853</v>
      </c>
      <c r="C8" s="53">
        <f>SUM(C9:C13)</f>
        <v>81516595.999999985</v>
      </c>
      <c r="D8" s="53">
        <f t="shared" ref="D8:J8" si="2">SUM(D9:D13)</f>
        <v>83687478.75</v>
      </c>
      <c r="E8" s="53">
        <f t="shared" si="2"/>
        <v>104566099.48</v>
      </c>
      <c r="F8" s="53">
        <f>SUM(F9:F13)</f>
        <v>103483319.87</v>
      </c>
      <c r="G8" s="53">
        <f>SUM(G9:G13)</f>
        <v>86196087.069999993</v>
      </c>
      <c r="H8" s="53">
        <f t="shared" si="2"/>
        <v>89073446.129999995</v>
      </c>
      <c r="I8" s="53">
        <f t="shared" si="2"/>
        <v>16390478.779999999</v>
      </c>
      <c r="J8" s="53">
        <f t="shared" si="2"/>
        <v>189815384.56999999</v>
      </c>
      <c r="K8" s="53">
        <f>SUM(K9:K13)</f>
        <v>141647283.88</v>
      </c>
      <c r="L8" s="53">
        <f t="shared" ref="L8:M8" si="3">SUM(L9:L13)</f>
        <v>129784365.75</v>
      </c>
      <c r="M8" s="53">
        <f t="shared" si="3"/>
        <v>113941256.94999999</v>
      </c>
      <c r="N8" s="53">
        <f>SUM(N9:N13)</f>
        <v>126208121.7</v>
      </c>
      <c r="O8" s="53">
        <f>SUM(O9:O13)</f>
        <v>203206735.69999999</v>
      </c>
      <c r="P8" s="54">
        <f>SUM(D8:O8)</f>
        <v>1388000058.6300001</v>
      </c>
    </row>
    <row r="9" spans="1:17" x14ac:dyDescent="0.25">
      <c r="A9" s="55" t="s">
        <v>21</v>
      </c>
      <c r="B9" s="56">
        <v>1146257839</v>
      </c>
      <c r="C9" s="56">
        <v>80458949.489999995</v>
      </c>
      <c r="D9" s="56">
        <v>71367066.370000005</v>
      </c>
      <c r="E9" s="56">
        <v>89476847.170000002</v>
      </c>
      <c r="F9" s="57">
        <v>88642480.5</v>
      </c>
      <c r="G9" s="56">
        <v>74700342.849999994</v>
      </c>
      <c r="H9" s="56">
        <v>76044433.170000002</v>
      </c>
      <c r="I9" s="56">
        <v>11908777.43</v>
      </c>
      <c r="J9" s="56">
        <v>163500280.63</v>
      </c>
      <c r="K9" s="56">
        <v>126853742.52</v>
      </c>
      <c r="L9" s="56">
        <v>111781024.04000001</v>
      </c>
      <c r="M9" s="56">
        <v>98352380.629999995</v>
      </c>
      <c r="N9" s="56">
        <v>111519640.62</v>
      </c>
      <c r="O9" s="56">
        <v>187809379.69999999</v>
      </c>
      <c r="P9" s="58">
        <f t="shared" ref="P9:P72" si="4">SUM(D9:O9)</f>
        <v>1211956395.6299999</v>
      </c>
    </row>
    <row r="10" spans="1:17" x14ac:dyDescent="0.25">
      <c r="A10" s="55" t="s">
        <v>22</v>
      </c>
      <c r="B10" s="56">
        <v>58866359</v>
      </c>
      <c r="C10" s="56">
        <v>-103344.29</v>
      </c>
      <c r="D10" s="56">
        <v>1329000</v>
      </c>
      <c r="E10" s="56">
        <v>1329000</v>
      </c>
      <c r="F10" s="56">
        <v>1329000</v>
      </c>
      <c r="G10" s="56"/>
      <c r="H10" s="56">
        <v>1319000</v>
      </c>
      <c r="I10" s="56">
        <v>2658000</v>
      </c>
      <c r="J10" s="56">
        <v>1329000</v>
      </c>
      <c r="K10" s="56">
        <v>1372539.21</v>
      </c>
      <c r="L10" s="56">
        <v>1243500</v>
      </c>
      <c r="M10" s="56">
        <v>1429000</v>
      </c>
      <c r="N10" s="56">
        <v>1329000</v>
      </c>
      <c r="O10" s="56">
        <v>1321000</v>
      </c>
      <c r="P10" s="58">
        <f t="shared" si="4"/>
        <v>15988039.210000001</v>
      </c>
    </row>
    <row r="11" spans="1:17" x14ac:dyDescent="0.25">
      <c r="A11" s="55" t="s">
        <v>23</v>
      </c>
      <c r="B11" s="56">
        <v>900000</v>
      </c>
      <c r="C11" s="56"/>
      <c r="D11" s="56">
        <v>71250</v>
      </c>
      <c r="E11" s="56">
        <v>71250</v>
      </c>
      <c r="F11" s="56">
        <v>71250</v>
      </c>
      <c r="G11" s="56">
        <v>71250</v>
      </c>
      <c r="H11" s="56">
        <v>71250</v>
      </c>
      <c r="I11" s="56"/>
      <c r="J11" s="56"/>
      <c r="K11" s="56"/>
      <c r="L11" s="56"/>
      <c r="M11" s="56"/>
      <c r="N11" s="56"/>
      <c r="O11" s="56"/>
      <c r="P11" s="58">
        <f t="shared" si="4"/>
        <v>356250</v>
      </c>
      <c r="Q11" s="3"/>
    </row>
    <row r="12" spans="1:17" x14ac:dyDescent="0.25">
      <c r="A12" s="55" t="s">
        <v>24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4">
        <f t="shared" si="4"/>
        <v>0</v>
      </c>
    </row>
    <row r="13" spans="1:17" x14ac:dyDescent="0.25">
      <c r="A13" s="55" t="s">
        <v>25</v>
      </c>
      <c r="B13" s="56">
        <v>159629655</v>
      </c>
      <c r="C13" s="56">
        <v>1160990.8</v>
      </c>
      <c r="D13" s="56">
        <v>10920162.380000001</v>
      </c>
      <c r="E13" s="56">
        <v>13689002.310000001</v>
      </c>
      <c r="F13" s="56">
        <v>13440589.369999999</v>
      </c>
      <c r="G13" s="56">
        <v>11424494.220000001</v>
      </c>
      <c r="H13" s="56">
        <v>11638762.960000001</v>
      </c>
      <c r="I13" s="56">
        <v>1823701.35</v>
      </c>
      <c r="J13" s="56">
        <v>24986103.940000001</v>
      </c>
      <c r="K13" s="56">
        <v>13421002.15</v>
      </c>
      <c r="L13" s="56">
        <v>16759841.710000001</v>
      </c>
      <c r="M13" s="56">
        <v>14159876.32</v>
      </c>
      <c r="N13" s="56">
        <v>13359481.08</v>
      </c>
      <c r="O13" s="56">
        <v>14076356</v>
      </c>
      <c r="P13" s="58">
        <f t="shared" si="4"/>
        <v>159699373.79000002</v>
      </c>
    </row>
    <row r="14" spans="1:17" x14ac:dyDescent="0.25">
      <c r="A14" s="52" t="s">
        <v>26</v>
      </c>
      <c r="B14" s="53">
        <f>SUM(B15:B23)</f>
        <v>342180581</v>
      </c>
      <c r="C14" s="53">
        <f>SUM(C15:C23)</f>
        <v>212254583.69000003</v>
      </c>
      <c r="D14" s="53">
        <f t="shared" ref="D14:J14" si="5">SUM(D15:D23)</f>
        <v>937198.5</v>
      </c>
      <c r="E14" s="53">
        <f t="shared" si="5"/>
        <v>2268087.9900000002</v>
      </c>
      <c r="F14" s="53">
        <f t="shared" si="5"/>
        <v>4679400.51</v>
      </c>
      <c r="G14" s="53">
        <f t="shared" si="5"/>
        <v>2260064.0500000003</v>
      </c>
      <c r="H14" s="53">
        <f t="shared" si="5"/>
        <v>4236305.72</v>
      </c>
      <c r="I14" s="53">
        <f t="shared" si="5"/>
        <v>5648089.4000000004</v>
      </c>
      <c r="J14" s="53">
        <f t="shared" si="5"/>
        <v>37225059.370000005</v>
      </c>
      <c r="K14" s="53">
        <f>SUM(K15:K23)</f>
        <v>24455703.880000003</v>
      </c>
      <c r="L14" s="53">
        <f t="shared" ref="L14:O14" si="6">SUM(L15:L23)</f>
        <v>20875253.239999998</v>
      </c>
      <c r="M14" s="53">
        <f t="shared" si="6"/>
        <v>19465626.649999999</v>
      </c>
      <c r="N14" s="53">
        <f t="shared" si="6"/>
        <v>17603147.580000002</v>
      </c>
      <c r="O14" s="53">
        <f t="shared" si="6"/>
        <v>28863045.190000005</v>
      </c>
      <c r="P14" s="54">
        <f t="shared" si="4"/>
        <v>168516982.08000001</v>
      </c>
    </row>
    <row r="15" spans="1:17" x14ac:dyDescent="0.25">
      <c r="A15" s="55" t="s">
        <v>27</v>
      </c>
      <c r="B15" s="56">
        <v>159568032</v>
      </c>
      <c r="C15" s="56">
        <v>1381295.99</v>
      </c>
      <c r="D15" s="56">
        <v>937198.5</v>
      </c>
      <c r="E15" s="56">
        <v>103474.64</v>
      </c>
      <c r="F15" s="56">
        <v>1858657.48</v>
      </c>
      <c r="G15" s="56">
        <v>1353259.02</v>
      </c>
      <c r="H15" s="56">
        <v>925709.86</v>
      </c>
      <c r="I15" s="56">
        <v>690823.11</v>
      </c>
      <c r="J15" s="56">
        <v>31964846.399999999</v>
      </c>
      <c r="K15" s="56">
        <v>15161424.35</v>
      </c>
      <c r="L15" s="56">
        <v>15010056.51</v>
      </c>
      <c r="M15" s="56">
        <v>12400720.939999999</v>
      </c>
      <c r="N15" s="56">
        <v>12917457.93</v>
      </c>
      <c r="O15" s="56">
        <v>10399678.630000001</v>
      </c>
      <c r="P15" s="58">
        <f t="shared" si="4"/>
        <v>103723307.37</v>
      </c>
    </row>
    <row r="16" spans="1:17" x14ac:dyDescent="0.25">
      <c r="A16" s="55" t="s">
        <v>28</v>
      </c>
      <c r="B16" s="56">
        <v>9575000</v>
      </c>
      <c r="C16" s="56"/>
      <c r="D16" s="56"/>
      <c r="E16" s="56"/>
      <c r="F16" s="56">
        <v>100416.66</v>
      </c>
      <c r="G16" s="56">
        <v>50208.33</v>
      </c>
      <c r="H16" s="56">
        <v>103250</v>
      </c>
      <c r="I16" s="56">
        <v>158862.06</v>
      </c>
      <c r="J16" s="56">
        <v>100416.66</v>
      </c>
      <c r="K16" s="56">
        <v>23600</v>
      </c>
      <c r="L16" s="56">
        <v>291541.93</v>
      </c>
      <c r="M16" s="56">
        <v>200044.44</v>
      </c>
      <c r="N16" s="56">
        <v>258224.39</v>
      </c>
      <c r="O16" s="56">
        <v>310582.78999999998</v>
      </c>
      <c r="P16" s="58">
        <f t="shared" si="4"/>
        <v>1597147.2599999998</v>
      </c>
    </row>
    <row r="17" spans="1:16" x14ac:dyDescent="0.25">
      <c r="A17" s="55" t="s">
        <v>29</v>
      </c>
      <c r="B17" s="56">
        <v>40348000</v>
      </c>
      <c r="C17" s="56">
        <v>737334</v>
      </c>
      <c r="D17" s="56"/>
      <c r="E17" s="56">
        <v>884650</v>
      </c>
      <c r="F17" s="56">
        <v>970950</v>
      </c>
      <c r="G17" s="56">
        <v>3300</v>
      </c>
      <c r="H17" s="56">
        <v>541350</v>
      </c>
      <c r="I17" s="56">
        <v>1937250</v>
      </c>
      <c r="J17" s="56">
        <v>1642000</v>
      </c>
      <c r="K17" s="56">
        <v>1049000</v>
      </c>
      <c r="L17" s="56">
        <v>1012950</v>
      </c>
      <c r="M17" s="56">
        <v>1952000</v>
      </c>
      <c r="N17" s="56">
        <v>873450</v>
      </c>
      <c r="O17" s="56">
        <v>1896600</v>
      </c>
      <c r="P17" s="58">
        <f t="shared" si="4"/>
        <v>12763500</v>
      </c>
    </row>
    <row r="18" spans="1:16" x14ac:dyDescent="0.25">
      <c r="A18" s="55" t="s">
        <v>30</v>
      </c>
      <c r="B18" s="56">
        <v>1635000</v>
      </c>
      <c r="C18" s="56">
        <v>275000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8">
        <f t="shared" si="4"/>
        <v>0</v>
      </c>
    </row>
    <row r="19" spans="1:16" x14ac:dyDescent="0.25">
      <c r="A19" s="55" t="s">
        <v>31</v>
      </c>
      <c r="B19" s="56">
        <v>19804000</v>
      </c>
      <c r="C19" s="56">
        <v>24867441</v>
      </c>
      <c r="D19" s="56"/>
      <c r="E19" s="56"/>
      <c r="F19" s="56">
        <v>960000</v>
      </c>
      <c r="G19" s="56">
        <v>39000</v>
      </c>
      <c r="H19" s="56"/>
      <c r="I19" s="56">
        <v>397195.08</v>
      </c>
      <c r="J19" s="56">
        <v>2334758.2000000002</v>
      </c>
      <c r="K19" s="56">
        <v>555100</v>
      </c>
      <c r="L19" s="56">
        <v>1208339.43</v>
      </c>
      <c r="M19" s="56">
        <v>21000</v>
      </c>
      <c r="N19" s="56">
        <v>1904942.82</v>
      </c>
      <c r="O19" s="56">
        <v>2097544</v>
      </c>
      <c r="P19" s="58">
        <f t="shared" si="4"/>
        <v>9517879.5300000012</v>
      </c>
    </row>
    <row r="20" spans="1:16" x14ac:dyDescent="0.25">
      <c r="A20" s="55" t="s">
        <v>32</v>
      </c>
      <c r="B20" s="56">
        <v>18836800</v>
      </c>
      <c r="C20" s="56">
        <v>962562</v>
      </c>
      <c r="D20" s="56"/>
      <c r="E20" s="56">
        <v>1279963.3500000001</v>
      </c>
      <c r="F20" s="56">
        <v>612536.74</v>
      </c>
      <c r="G20" s="56">
        <v>438815.64</v>
      </c>
      <c r="H20" s="56">
        <v>682914.46</v>
      </c>
      <c r="I20" s="56">
        <v>1354923.46</v>
      </c>
      <c r="J20" s="56">
        <v>514102.55</v>
      </c>
      <c r="K20" s="56">
        <v>524535.78</v>
      </c>
      <c r="L20" s="56">
        <v>527073.65</v>
      </c>
      <c r="M20" s="56">
        <v>532401.04</v>
      </c>
      <c r="N20" s="56">
        <v>537962.85</v>
      </c>
      <c r="O20" s="56">
        <v>9057547.7100000009</v>
      </c>
      <c r="P20" s="58">
        <f t="shared" si="4"/>
        <v>16062777.23</v>
      </c>
    </row>
    <row r="21" spans="1:16" x14ac:dyDescent="0.25">
      <c r="A21" s="55" t="s">
        <v>33</v>
      </c>
      <c r="B21" s="56">
        <v>25098799</v>
      </c>
      <c r="C21" s="56">
        <v>215532046.15000001</v>
      </c>
      <c r="D21" s="56"/>
      <c r="E21" s="56"/>
      <c r="F21" s="56">
        <v>112945.13</v>
      </c>
      <c r="G21" s="56">
        <v>353481.14</v>
      </c>
      <c r="H21" s="56">
        <v>574864.6</v>
      </c>
      <c r="I21" s="56">
        <v>644705.68999999994</v>
      </c>
      <c r="J21" s="56">
        <v>280059.15000000002</v>
      </c>
      <c r="K21" s="56">
        <v>2602210.86</v>
      </c>
      <c r="L21" s="56">
        <v>448335.73</v>
      </c>
      <c r="M21" s="56">
        <v>1260741.6299999999</v>
      </c>
      <c r="N21" s="56">
        <v>964389.59</v>
      </c>
      <c r="O21" s="56">
        <v>3633243.19</v>
      </c>
      <c r="P21" s="58">
        <f t="shared" si="4"/>
        <v>10874976.710000001</v>
      </c>
    </row>
    <row r="22" spans="1:16" x14ac:dyDescent="0.25">
      <c r="A22" s="55" t="s">
        <v>34</v>
      </c>
      <c r="B22" s="56">
        <v>45814950</v>
      </c>
      <c r="C22" s="56">
        <v>-23068556.48</v>
      </c>
      <c r="D22" s="56"/>
      <c r="E22" s="56"/>
      <c r="F22" s="56"/>
      <c r="G22" s="56"/>
      <c r="H22" s="56">
        <v>870490.5</v>
      </c>
      <c r="I22" s="56">
        <v>453356</v>
      </c>
      <c r="J22" s="56">
        <v>184971.82</v>
      </c>
      <c r="K22" s="56">
        <v>4215940</v>
      </c>
      <c r="L22" s="56">
        <v>2083290</v>
      </c>
      <c r="M22" s="56">
        <v>2899018</v>
      </c>
      <c r="N22" s="56">
        <v>146720</v>
      </c>
      <c r="O22" s="56">
        <v>304455.5</v>
      </c>
      <c r="P22" s="58">
        <f t="shared" si="4"/>
        <v>11158241.82</v>
      </c>
    </row>
    <row r="23" spans="1:16" x14ac:dyDescent="0.25">
      <c r="A23" s="55" t="s">
        <v>35</v>
      </c>
      <c r="B23" s="56">
        <v>21500000</v>
      </c>
      <c r="C23" s="56">
        <v>-8432538.9700000007</v>
      </c>
      <c r="D23" s="56"/>
      <c r="E23" s="56"/>
      <c r="F23" s="56">
        <v>63894.5</v>
      </c>
      <c r="G23" s="56">
        <v>21999.919999999998</v>
      </c>
      <c r="H23" s="56">
        <v>537726.30000000005</v>
      </c>
      <c r="I23" s="56">
        <v>10974</v>
      </c>
      <c r="J23" s="56">
        <v>203904.59</v>
      </c>
      <c r="K23" s="56">
        <v>323892.89</v>
      </c>
      <c r="L23" s="56">
        <v>293665.99</v>
      </c>
      <c r="M23" s="56">
        <v>199700.6</v>
      </c>
      <c r="N23" s="56"/>
      <c r="O23" s="56">
        <v>1163393.3700000001</v>
      </c>
      <c r="P23" s="58">
        <f t="shared" si="4"/>
        <v>2819152.16</v>
      </c>
    </row>
    <row r="24" spans="1:16" x14ac:dyDescent="0.25">
      <c r="A24" s="52" t="s">
        <v>36</v>
      </c>
      <c r="B24" s="53">
        <f>SUM(B25:B33)</f>
        <v>111460364</v>
      </c>
      <c r="C24" s="53">
        <f>SUM(C25:C33)</f>
        <v>29731129.57</v>
      </c>
      <c r="D24" s="53">
        <f t="shared" ref="D24:J24" si="7">SUM(D25:D33)</f>
        <v>0</v>
      </c>
      <c r="E24" s="53">
        <f t="shared" si="7"/>
        <v>0</v>
      </c>
      <c r="F24" s="53">
        <f t="shared" si="7"/>
        <v>338750.81999999995</v>
      </c>
      <c r="G24" s="53">
        <f t="shared" si="7"/>
        <v>1414707</v>
      </c>
      <c r="H24" s="53">
        <f t="shared" si="7"/>
        <v>3088897.91</v>
      </c>
      <c r="I24" s="53">
        <f t="shared" si="7"/>
        <v>3198888.0599999996</v>
      </c>
      <c r="J24" s="53">
        <f t="shared" si="7"/>
        <v>5540151.3399999999</v>
      </c>
      <c r="K24" s="53">
        <f>SUM(K25:K33)</f>
        <v>4117032.6799999997</v>
      </c>
      <c r="L24" s="53">
        <f>SUM(L25:L33)</f>
        <v>8328414.0600000005</v>
      </c>
      <c r="M24" s="53">
        <f t="shared" ref="M24" si="8">SUM(M25:M32)</f>
        <v>-826699.5</v>
      </c>
      <c r="N24" s="53">
        <f>SUM(N25:N33)</f>
        <v>15759113.17</v>
      </c>
      <c r="O24" s="53">
        <f>SUM(O25:O33)</f>
        <v>12759349.970000001</v>
      </c>
      <c r="P24" s="54">
        <f t="shared" si="4"/>
        <v>53718605.509999998</v>
      </c>
    </row>
    <row r="25" spans="1:16" x14ac:dyDescent="0.25">
      <c r="A25" s="55" t="s">
        <v>37</v>
      </c>
      <c r="B25" s="56">
        <v>14000000</v>
      </c>
      <c r="C25" s="56">
        <v>-4118565</v>
      </c>
      <c r="D25" s="56"/>
      <c r="E25" s="56"/>
      <c r="F25" s="56">
        <v>124728.32000000001</v>
      </c>
      <c r="G25" s="56">
        <v>121260</v>
      </c>
      <c r="H25" s="56">
        <v>77018.86</v>
      </c>
      <c r="I25" s="56">
        <v>283350</v>
      </c>
      <c r="J25" s="56">
        <v>228208.55</v>
      </c>
      <c r="K25" s="56">
        <v>139930.4</v>
      </c>
      <c r="L25" s="56">
        <v>114220.53</v>
      </c>
      <c r="M25" s="56">
        <v>130900</v>
      </c>
      <c r="N25" s="56">
        <v>268866.81</v>
      </c>
      <c r="O25" s="56">
        <v>91440.66</v>
      </c>
      <c r="P25" s="58">
        <f t="shared" si="4"/>
        <v>1579924.13</v>
      </c>
    </row>
    <row r="26" spans="1:16" x14ac:dyDescent="0.25">
      <c r="A26" s="55" t="s">
        <v>38</v>
      </c>
      <c r="B26" s="56">
        <v>3517500</v>
      </c>
      <c r="C26" s="56">
        <v>920366</v>
      </c>
      <c r="D26" s="56"/>
      <c r="E26" s="56"/>
      <c r="F26" s="56"/>
      <c r="G26" s="56">
        <v>57820</v>
      </c>
      <c r="H26" s="56">
        <v>9740.91</v>
      </c>
      <c r="I26" s="56">
        <v>150759.75</v>
      </c>
      <c r="J26" s="56">
        <v>232460</v>
      </c>
      <c r="K26" s="56">
        <v>23600</v>
      </c>
      <c r="L26" s="56">
        <v>59459.61</v>
      </c>
      <c r="M26" s="56">
        <v>-104312</v>
      </c>
      <c r="N26" s="56">
        <v>445337.9</v>
      </c>
      <c r="O26" s="56">
        <v>305964.51</v>
      </c>
      <c r="P26" s="58">
        <f t="shared" si="4"/>
        <v>1180830.6800000002</v>
      </c>
    </row>
    <row r="27" spans="1:16" x14ac:dyDescent="0.25">
      <c r="A27" s="55" t="s">
        <v>39</v>
      </c>
      <c r="B27" s="56">
        <v>6772800</v>
      </c>
      <c r="C27" s="56">
        <v>-512600.26</v>
      </c>
      <c r="D27" s="56"/>
      <c r="E27" s="56"/>
      <c r="F27" s="56">
        <v>130124.5</v>
      </c>
      <c r="G27" s="56">
        <v>426304.5</v>
      </c>
      <c r="H27" s="56">
        <v>318895.33</v>
      </c>
      <c r="I27" s="56">
        <v>85506.6</v>
      </c>
      <c r="J27" s="56">
        <v>1172224.52</v>
      </c>
      <c r="K27" s="56">
        <v>227003.68</v>
      </c>
      <c r="L27" s="56">
        <v>2132756.9</v>
      </c>
      <c r="M27" s="56">
        <v>-853287.5</v>
      </c>
      <c r="N27" s="56">
        <v>1127612.96</v>
      </c>
      <c r="O27" s="56">
        <v>229474.72</v>
      </c>
      <c r="P27" s="58">
        <f t="shared" si="4"/>
        <v>4996616.21</v>
      </c>
    </row>
    <row r="28" spans="1:16" x14ac:dyDescent="0.25">
      <c r="A28" s="55" t="s">
        <v>40</v>
      </c>
      <c r="B28" s="56">
        <v>350000</v>
      </c>
      <c r="C28" s="56">
        <v>103836</v>
      </c>
      <c r="D28" s="56"/>
      <c r="E28" s="56"/>
      <c r="F28" s="56"/>
      <c r="G28" s="56"/>
      <c r="H28" s="56">
        <v>112835</v>
      </c>
      <c r="I28" s="56">
        <v>-36730</v>
      </c>
      <c r="J28" s="56"/>
      <c r="K28" s="56"/>
      <c r="L28" s="56"/>
      <c r="M28" s="56"/>
      <c r="N28" s="56"/>
      <c r="O28" s="56">
        <v>15690</v>
      </c>
      <c r="P28" s="58">
        <f t="shared" si="4"/>
        <v>91795</v>
      </c>
    </row>
    <row r="29" spans="1:16" x14ac:dyDescent="0.25">
      <c r="A29" s="55" t="s">
        <v>41</v>
      </c>
      <c r="B29" s="56">
        <v>10215090</v>
      </c>
      <c r="C29" s="56">
        <v>272494</v>
      </c>
      <c r="D29" s="56"/>
      <c r="E29" s="56"/>
      <c r="F29" s="56">
        <v>74670.399999999994</v>
      </c>
      <c r="G29" s="56">
        <v>47620</v>
      </c>
      <c r="H29" s="56">
        <v>21546.13</v>
      </c>
      <c r="I29" s="56">
        <v>949410.3</v>
      </c>
      <c r="J29" s="56">
        <v>136621.32999999999</v>
      </c>
      <c r="K29" s="56">
        <v>131889.78</v>
      </c>
      <c r="L29" s="56">
        <v>119389.45</v>
      </c>
      <c r="M29" s="56"/>
      <c r="N29" s="56">
        <v>470059.84</v>
      </c>
      <c r="O29" s="56">
        <v>994533.17</v>
      </c>
      <c r="P29" s="58">
        <f t="shared" si="4"/>
        <v>2945740.4000000004</v>
      </c>
    </row>
    <row r="30" spans="1:16" x14ac:dyDescent="0.25">
      <c r="A30" s="55" t="s">
        <v>42</v>
      </c>
      <c r="B30" s="56">
        <v>8307200</v>
      </c>
      <c r="C30" s="56">
        <v>-1264300.1299999999</v>
      </c>
      <c r="D30" s="56"/>
      <c r="E30" s="56"/>
      <c r="F30" s="56"/>
      <c r="G30" s="56"/>
      <c r="H30" s="56">
        <v>99220.3</v>
      </c>
      <c r="I30" s="56">
        <v>76730.679999999993</v>
      </c>
      <c r="J30" s="56">
        <v>59287.92</v>
      </c>
      <c r="K30" s="56">
        <v>308798.82</v>
      </c>
      <c r="L30" s="56">
        <v>313955.58</v>
      </c>
      <c r="M30" s="56"/>
      <c r="N30" s="56">
        <v>59351.3</v>
      </c>
      <c r="O30" s="56">
        <v>718496.1</v>
      </c>
      <c r="P30" s="58">
        <f t="shared" si="4"/>
        <v>1635840.7000000002</v>
      </c>
    </row>
    <row r="31" spans="1:16" x14ac:dyDescent="0.25">
      <c r="A31" s="55" t="s">
        <v>43</v>
      </c>
      <c r="B31" s="56">
        <v>54071359</v>
      </c>
      <c r="C31" s="56">
        <v>19553785.309999999</v>
      </c>
      <c r="D31" s="56"/>
      <c r="E31" s="56"/>
      <c r="F31" s="56"/>
      <c r="G31" s="56"/>
      <c r="H31" s="56">
        <v>8584.5</v>
      </c>
      <c r="I31" s="56">
        <v>1504298.1</v>
      </c>
      <c r="J31" s="56">
        <v>2423505.4</v>
      </c>
      <c r="K31" s="56">
        <v>2748806</v>
      </c>
      <c r="L31" s="56">
        <v>3830103.33</v>
      </c>
      <c r="M31" s="56"/>
      <c r="N31" s="56">
        <v>12114314.029999999</v>
      </c>
      <c r="O31" s="56">
        <v>8575948.0500000007</v>
      </c>
      <c r="P31" s="58">
        <f t="shared" si="4"/>
        <v>31205559.41</v>
      </c>
    </row>
    <row r="32" spans="1:16" x14ac:dyDescent="0.25">
      <c r="A32" s="55" t="s">
        <v>44</v>
      </c>
      <c r="B32" s="56"/>
      <c r="C32" s="56"/>
      <c r="D32" s="56"/>
      <c r="E32" s="56"/>
      <c r="F32" s="56"/>
      <c r="G32" s="56"/>
      <c r="H32" s="56"/>
      <c r="I32" s="56"/>
      <c r="J32" s="56"/>
      <c r="K32" s="59"/>
      <c r="L32" s="56"/>
      <c r="M32" s="56"/>
      <c r="N32" s="56"/>
      <c r="O32" s="56"/>
      <c r="P32" s="58">
        <f t="shared" si="4"/>
        <v>0</v>
      </c>
    </row>
    <row r="33" spans="1:16" x14ac:dyDescent="0.25">
      <c r="A33" s="55" t="s">
        <v>45</v>
      </c>
      <c r="B33" s="56">
        <v>14226415</v>
      </c>
      <c r="C33" s="56">
        <v>14776113.65</v>
      </c>
      <c r="D33" s="56"/>
      <c r="E33" s="56"/>
      <c r="F33" s="56">
        <v>9227.6</v>
      </c>
      <c r="G33" s="56">
        <v>761702.5</v>
      </c>
      <c r="H33" s="56">
        <v>2441056.88</v>
      </c>
      <c r="I33" s="56">
        <v>185562.63</v>
      </c>
      <c r="J33" s="56">
        <v>1287843.6200000001</v>
      </c>
      <c r="K33" s="56">
        <v>537004</v>
      </c>
      <c r="L33" s="56">
        <v>1758528.66</v>
      </c>
      <c r="M33" s="56"/>
      <c r="N33" s="56">
        <v>1273570.33</v>
      </c>
      <c r="O33" s="56">
        <v>1827802.76</v>
      </c>
      <c r="P33" s="58">
        <f t="shared" si="4"/>
        <v>10082298.98</v>
      </c>
    </row>
    <row r="34" spans="1:16" x14ac:dyDescent="0.25">
      <c r="A34" s="52" t="s">
        <v>46</v>
      </c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>
        <f t="shared" si="4"/>
        <v>0</v>
      </c>
    </row>
    <row r="35" spans="1:16" x14ac:dyDescent="0.25">
      <c r="A35" s="55" t="s">
        <v>47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4">
        <f t="shared" si="4"/>
        <v>0</v>
      </c>
    </row>
    <row r="36" spans="1:16" x14ac:dyDescent="0.25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4">
        <f t="shared" si="4"/>
        <v>0</v>
      </c>
    </row>
    <row r="37" spans="1:16" x14ac:dyDescent="0.25">
      <c r="A37" s="55" t="s">
        <v>49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4">
        <f t="shared" si="4"/>
        <v>0</v>
      </c>
    </row>
    <row r="38" spans="1:16" x14ac:dyDescent="0.25">
      <c r="A38" s="55" t="s">
        <v>50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4">
        <f t="shared" si="4"/>
        <v>0</v>
      </c>
    </row>
    <row r="39" spans="1:16" x14ac:dyDescent="0.25">
      <c r="A39" s="55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4">
        <f t="shared" si="4"/>
        <v>0</v>
      </c>
    </row>
    <row r="40" spans="1:16" x14ac:dyDescent="0.25">
      <c r="A40" s="55" t="s">
        <v>52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4">
        <f t="shared" si="4"/>
        <v>0</v>
      </c>
    </row>
    <row r="41" spans="1:16" x14ac:dyDescent="0.25">
      <c r="A41" s="55" t="s">
        <v>53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4">
        <f t="shared" si="4"/>
        <v>0</v>
      </c>
    </row>
    <row r="42" spans="1:16" x14ac:dyDescent="0.25">
      <c r="A42" s="55" t="s">
        <v>54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4">
        <f t="shared" si="4"/>
        <v>0</v>
      </c>
    </row>
    <row r="43" spans="1:16" x14ac:dyDescent="0.25">
      <c r="A43" s="52" t="s">
        <v>55</v>
      </c>
      <c r="B43" s="53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4">
        <f t="shared" si="4"/>
        <v>0</v>
      </c>
    </row>
    <row r="44" spans="1:16" x14ac:dyDescent="0.25">
      <c r="A44" s="55" t="s">
        <v>56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4">
        <f t="shared" si="4"/>
        <v>0</v>
      </c>
    </row>
    <row r="45" spans="1:16" x14ac:dyDescent="0.25">
      <c r="A45" s="55" t="s">
        <v>57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4">
        <f t="shared" si="4"/>
        <v>0</v>
      </c>
    </row>
    <row r="46" spans="1:16" x14ac:dyDescent="0.25">
      <c r="A46" s="55" t="s">
        <v>58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4">
        <f t="shared" si="4"/>
        <v>0</v>
      </c>
    </row>
    <row r="47" spans="1:16" x14ac:dyDescent="0.25">
      <c r="A47" s="55" t="s">
        <v>59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4">
        <f t="shared" si="4"/>
        <v>0</v>
      </c>
    </row>
    <row r="48" spans="1:16" x14ac:dyDescent="0.25">
      <c r="A48" s="55" t="s">
        <v>60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4">
        <f t="shared" si="4"/>
        <v>0</v>
      </c>
    </row>
    <row r="49" spans="1:16" x14ac:dyDescent="0.25">
      <c r="A49" s="55" t="s">
        <v>61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4">
        <f t="shared" si="4"/>
        <v>0</v>
      </c>
    </row>
    <row r="50" spans="1:16" x14ac:dyDescent="0.25">
      <c r="A50" s="52" t="s">
        <v>62</v>
      </c>
      <c r="B50" s="53">
        <f>SUM(B51:B59)</f>
        <v>187822528</v>
      </c>
      <c r="C50" s="53">
        <f t="shared" ref="C50:O50" si="9">SUM(C51:C59)</f>
        <v>-12010748.68</v>
      </c>
      <c r="D50" s="53">
        <f t="shared" si="9"/>
        <v>0</v>
      </c>
      <c r="E50" s="53">
        <f t="shared" si="9"/>
        <v>0</v>
      </c>
      <c r="F50" s="53">
        <f t="shared" si="9"/>
        <v>0</v>
      </c>
      <c r="G50" s="53">
        <f t="shared" si="9"/>
        <v>100061.57</v>
      </c>
      <c r="H50" s="53">
        <f t="shared" si="9"/>
        <v>7242783.4399999995</v>
      </c>
      <c r="I50" s="53">
        <f t="shared" si="9"/>
        <v>1209168.8700000001</v>
      </c>
      <c r="J50" s="53">
        <f t="shared" si="9"/>
        <v>1609623.9</v>
      </c>
      <c r="K50" s="53">
        <f t="shared" si="9"/>
        <v>1005062.64</v>
      </c>
      <c r="L50" s="53">
        <f t="shared" si="9"/>
        <v>9560330.2300000004</v>
      </c>
      <c r="M50" s="53">
        <f t="shared" si="9"/>
        <v>130413.6</v>
      </c>
      <c r="N50" s="53">
        <f t="shared" si="9"/>
        <v>2965149.76</v>
      </c>
      <c r="O50" s="53">
        <f t="shared" si="9"/>
        <v>1943758.58</v>
      </c>
      <c r="P50" s="54">
        <f t="shared" si="4"/>
        <v>25766352.589999996</v>
      </c>
    </row>
    <row r="51" spans="1:16" x14ac:dyDescent="0.25">
      <c r="A51" s="55" t="s">
        <v>63</v>
      </c>
      <c r="B51" s="56">
        <v>11688000</v>
      </c>
      <c r="C51" s="56">
        <v>14169650</v>
      </c>
      <c r="D51" s="56"/>
      <c r="E51" s="56"/>
      <c r="F51" s="56"/>
      <c r="G51" s="56">
        <v>100061.57</v>
      </c>
      <c r="H51" s="56">
        <v>6258368.6799999997</v>
      </c>
      <c r="I51" s="56">
        <v>719923.37</v>
      </c>
      <c r="J51" s="56">
        <v>614234.9</v>
      </c>
      <c r="K51" s="56"/>
      <c r="L51" s="56">
        <v>920708.75</v>
      </c>
      <c r="M51" s="56"/>
      <c r="N51" s="56">
        <v>1675409.76</v>
      </c>
      <c r="O51" s="56">
        <v>1634937.24</v>
      </c>
      <c r="P51" s="58">
        <f t="shared" si="4"/>
        <v>11923644.27</v>
      </c>
    </row>
    <row r="52" spans="1:16" x14ac:dyDescent="0.25">
      <c r="A52" s="55" t="s">
        <v>64</v>
      </c>
      <c r="B52" s="56">
        <v>750000</v>
      </c>
      <c r="C52" s="56">
        <v>1468700</v>
      </c>
      <c r="D52" s="56"/>
      <c r="E52" s="56"/>
      <c r="F52" s="56"/>
      <c r="G52" s="56"/>
      <c r="H52" s="56"/>
      <c r="I52" s="56"/>
      <c r="J52" s="56">
        <v>26550</v>
      </c>
      <c r="K52" s="56"/>
      <c r="L52" s="59"/>
      <c r="M52" s="56">
        <v>130413.6</v>
      </c>
      <c r="N52" s="56">
        <v>463740</v>
      </c>
      <c r="O52" s="56"/>
      <c r="P52" s="58">
        <f t="shared" si="4"/>
        <v>620703.6</v>
      </c>
    </row>
    <row r="53" spans="1:16" x14ac:dyDescent="0.25">
      <c r="A53" s="55" t="s">
        <v>65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8">
        <f t="shared" si="4"/>
        <v>0</v>
      </c>
    </row>
    <row r="54" spans="1:16" x14ac:dyDescent="0.25">
      <c r="A54" s="55" t="s">
        <v>66</v>
      </c>
      <c r="B54" s="56">
        <v>89124095</v>
      </c>
      <c r="C54" s="56">
        <v>-15676400</v>
      </c>
      <c r="D54" s="56"/>
      <c r="E54" s="56"/>
      <c r="F54" s="56"/>
      <c r="G54" s="56"/>
      <c r="H54" s="56"/>
      <c r="I54" s="56">
        <v>455261.5</v>
      </c>
      <c r="J54" s="56"/>
      <c r="K54" s="56"/>
      <c r="L54" s="56">
        <v>8406534</v>
      </c>
      <c r="M54" s="56"/>
      <c r="N54" s="56"/>
      <c r="O54" s="56"/>
      <c r="P54" s="58">
        <f t="shared" si="4"/>
        <v>8861795.5</v>
      </c>
    </row>
    <row r="55" spans="1:16" x14ac:dyDescent="0.25">
      <c r="A55" s="55" t="s">
        <v>67</v>
      </c>
      <c r="B55" s="56">
        <v>80160433</v>
      </c>
      <c r="C55" s="56">
        <v>-17867930.68</v>
      </c>
      <c r="D55" s="56"/>
      <c r="E55" s="56"/>
      <c r="F55" s="56"/>
      <c r="G55" s="56"/>
      <c r="H55" s="56">
        <v>984414.76</v>
      </c>
      <c r="I55" s="56">
        <v>33984</v>
      </c>
      <c r="J55" s="56">
        <v>72039</v>
      </c>
      <c r="K55" s="56">
        <v>1005062.64</v>
      </c>
      <c r="L55" s="56">
        <v>233087.48</v>
      </c>
      <c r="M55" s="56"/>
      <c r="N55" s="56">
        <v>826000</v>
      </c>
      <c r="O55" s="56">
        <v>308821.34000000003</v>
      </c>
      <c r="P55" s="58">
        <f t="shared" si="4"/>
        <v>3463409.2199999997</v>
      </c>
    </row>
    <row r="56" spans="1:16" x14ac:dyDescent="0.25">
      <c r="A56" s="55" t="s">
        <v>68</v>
      </c>
      <c r="B56" s="56">
        <v>300000</v>
      </c>
      <c r="C56" s="56">
        <v>112298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8">
        <f t="shared" si="4"/>
        <v>0</v>
      </c>
    </row>
    <row r="57" spans="1:16" x14ac:dyDescent="0.25">
      <c r="A57" s="55" t="s">
        <v>69</v>
      </c>
      <c r="B57" s="56"/>
      <c r="C57" s="56">
        <v>9632934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8">
        <f t="shared" si="4"/>
        <v>0</v>
      </c>
    </row>
    <row r="58" spans="1:16" x14ac:dyDescent="0.25">
      <c r="A58" s="55" t="s">
        <v>70</v>
      </c>
      <c r="B58" s="56">
        <v>5800000</v>
      </c>
      <c r="C58" s="56">
        <v>-3850000</v>
      </c>
      <c r="D58" s="56"/>
      <c r="E58" s="56"/>
      <c r="F58" s="56"/>
      <c r="G58" s="56"/>
      <c r="H58" s="56"/>
      <c r="I58" s="56"/>
      <c r="J58" s="56">
        <v>896800</v>
      </c>
      <c r="K58" s="56"/>
      <c r="L58" s="56"/>
      <c r="M58" s="56"/>
      <c r="N58" s="56"/>
      <c r="O58" s="56"/>
      <c r="P58" s="58">
        <f t="shared" si="4"/>
        <v>896800</v>
      </c>
    </row>
    <row r="59" spans="1:16" x14ac:dyDescent="0.25">
      <c r="A59" s="55" t="s">
        <v>71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4">
        <f t="shared" si="4"/>
        <v>0</v>
      </c>
    </row>
    <row r="60" spans="1:16" x14ac:dyDescent="0.25">
      <c r="A60" s="52" t="s">
        <v>72</v>
      </c>
      <c r="B60" s="53">
        <f>SUM(B61:B64)</f>
        <v>101200000</v>
      </c>
      <c r="C60" s="53">
        <f t="shared" ref="C60:O60" si="10">SUM(C61:C64)</f>
        <v>115449327.42</v>
      </c>
      <c r="D60" s="53">
        <f t="shared" si="10"/>
        <v>0</v>
      </c>
      <c r="E60" s="53">
        <f t="shared" si="10"/>
        <v>0</v>
      </c>
      <c r="F60" s="53">
        <f t="shared" si="10"/>
        <v>0</v>
      </c>
      <c r="G60" s="53">
        <f t="shared" si="10"/>
        <v>0</v>
      </c>
      <c r="H60" s="53">
        <f t="shared" si="10"/>
        <v>0</v>
      </c>
      <c r="I60" s="53">
        <f t="shared" si="10"/>
        <v>0</v>
      </c>
      <c r="J60" s="53">
        <f t="shared" si="10"/>
        <v>790600</v>
      </c>
      <c r="K60" s="53">
        <f t="shared" si="10"/>
        <v>6782901.6900000004</v>
      </c>
      <c r="L60" s="53">
        <f t="shared" si="10"/>
        <v>0</v>
      </c>
      <c r="M60" s="53">
        <f t="shared" si="10"/>
        <v>2242822.2200000002</v>
      </c>
      <c r="N60" s="53">
        <f t="shared" si="10"/>
        <v>5667059.2200000007</v>
      </c>
      <c r="O60" s="53">
        <f t="shared" si="10"/>
        <v>14337300.66</v>
      </c>
      <c r="P60" s="54">
        <f t="shared" si="4"/>
        <v>29820683.789999999</v>
      </c>
    </row>
    <row r="61" spans="1:16" x14ac:dyDescent="0.25">
      <c r="A61" s="55" t="s">
        <v>73</v>
      </c>
      <c r="B61" s="56">
        <v>37700000</v>
      </c>
      <c r="C61" s="56">
        <v>20438083.030000001</v>
      </c>
      <c r="D61" s="56"/>
      <c r="E61" s="56"/>
      <c r="F61" s="56"/>
      <c r="G61" s="56"/>
      <c r="H61" s="56"/>
      <c r="I61" s="56"/>
      <c r="J61" s="56"/>
      <c r="K61" s="56">
        <v>403014.40000000002</v>
      </c>
      <c r="L61" s="56"/>
      <c r="M61" s="56"/>
      <c r="N61" s="56">
        <v>2760926.77</v>
      </c>
      <c r="O61" s="56">
        <v>6518379.8600000003</v>
      </c>
      <c r="P61" s="54">
        <f t="shared" si="4"/>
        <v>9682321.0300000012</v>
      </c>
    </row>
    <row r="62" spans="1:16" x14ac:dyDescent="0.25">
      <c r="A62" s="55" t="s">
        <v>74</v>
      </c>
      <c r="B62" s="56">
        <v>63500000</v>
      </c>
      <c r="C62" s="56">
        <v>95011244.390000001</v>
      </c>
      <c r="D62" s="56"/>
      <c r="E62" s="56"/>
      <c r="F62" s="56"/>
      <c r="G62" s="56"/>
      <c r="H62" s="56"/>
      <c r="I62" s="56"/>
      <c r="J62" s="56">
        <v>790600</v>
      </c>
      <c r="K62" s="56">
        <v>6379887.29</v>
      </c>
      <c r="L62" s="56"/>
      <c r="M62" s="56">
        <v>2242822.2200000002</v>
      </c>
      <c r="N62" s="56">
        <v>2906132.45</v>
      </c>
      <c r="O62" s="56">
        <v>7818920.7999999998</v>
      </c>
      <c r="P62" s="58">
        <f t="shared" si="4"/>
        <v>20138362.760000002</v>
      </c>
    </row>
    <row r="63" spans="1:16" x14ac:dyDescent="0.25">
      <c r="A63" s="55" t="s">
        <v>75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4">
        <f t="shared" si="4"/>
        <v>0</v>
      </c>
    </row>
    <row r="64" spans="1:16" x14ac:dyDescent="0.25">
      <c r="A64" s="55" t="s">
        <v>76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4">
        <f t="shared" si="4"/>
        <v>0</v>
      </c>
    </row>
    <row r="65" spans="1:16" x14ac:dyDescent="0.25">
      <c r="A65" s="52" t="s">
        <v>77</v>
      </c>
      <c r="B65" s="53"/>
      <c r="C65" s="53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4">
        <f t="shared" si="4"/>
        <v>0</v>
      </c>
    </row>
    <row r="66" spans="1:16" x14ac:dyDescent="0.25">
      <c r="A66" s="55" t="s">
        <v>78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4">
        <f t="shared" si="4"/>
        <v>0</v>
      </c>
    </row>
    <row r="67" spans="1:16" x14ac:dyDescent="0.25">
      <c r="A67" s="55" t="s">
        <v>79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4">
        <f t="shared" si="4"/>
        <v>0</v>
      </c>
    </row>
    <row r="68" spans="1:16" x14ac:dyDescent="0.25">
      <c r="A68" s="52" t="s">
        <v>80</v>
      </c>
      <c r="B68" s="53"/>
      <c r="C68" s="53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4">
        <f t="shared" si="4"/>
        <v>0</v>
      </c>
    </row>
    <row r="69" spans="1:16" x14ac:dyDescent="0.25">
      <c r="A69" s="55" t="s">
        <v>81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4">
        <f t="shared" si="4"/>
        <v>0</v>
      </c>
    </row>
    <row r="70" spans="1:16" x14ac:dyDescent="0.25">
      <c r="A70" s="55" t="s">
        <v>82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4">
        <f t="shared" si="4"/>
        <v>0</v>
      </c>
    </row>
    <row r="71" spans="1:16" x14ac:dyDescent="0.25">
      <c r="A71" s="55" t="s">
        <v>83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4">
        <f t="shared" si="4"/>
        <v>0</v>
      </c>
    </row>
    <row r="72" spans="1:16" x14ac:dyDescent="0.25">
      <c r="A72" s="50" t="s">
        <v>84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4">
        <f t="shared" si="4"/>
        <v>0</v>
      </c>
    </row>
    <row r="73" spans="1:16" x14ac:dyDescent="0.25">
      <c r="A73" s="52" t="s">
        <v>85</v>
      </c>
      <c r="B73" s="53"/>
      <c r="C73" s="53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4">
        <f t="shared" ref="P73:P80" si="11">SUM(D73:O73)</f>
        <v>0</v>
      </c>
    </row>
    <row r="74" spans="1:16" x14ac:dyDescent="0.25">
      <c r="A74" s="55" t="s">
        <v>86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4">
        <f t="shared" si="11"/>
        <v>0</v>
      </c>
    </row>
    <row r="75" spans="1:16" x14ac:dyDescent="0.25">
      <c r="A75" s="55" t="s">
        <v>87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4">
        <f t="shared" si="11"/>
        <v>0</v>
      </c>
    </row>
    <row r="76" spans="1:16" x14ac:dyDescent="0.25">
      <c r="A76" s="52" t="s">
        <v>88</v>
      </c>
      <c r="B76" s="53">
        <f>SUM(B77:B78)</f>
        <v>0</v>
      </c>
      <c r="C76" s="53">
        <f>SUM(C77:C78)</f>
        <v>1946499</v>
      </c>
      <c r="D76" s="53">
        <f t="shared" ref="D76:K76" si="12">SUM(D77:D78)</f>
        <v>0</v>
      </c>
      <c r="E76" s="53">
        <f t="shared" si="12"/>
        <v>0</v>
      </c>
      <c r="F76" s="53">
        <f t="shared" si="12"/>
        <v>0</v>
      </c>
      <c r="G76" s="53">
        <f t="shared" si="12"/>
        <v>0</v>
      </c>
      <c r="H76" s="53">
        <f t="shared" si="12"/>
        <v>0</v>
      </c>
      <c r="I76" s="53">
        <f t="shared" si="12"/>
        <v>0</v>
      </c>
      <c r="J76" s="53">
        <f t="shared" si="12"/>
        <v>607200</v>
      </c>
      <c r="K76" s="53">
        <f t="shared" si="12"/>
        <v>328900</v>
      </c>
      <c r="L76" s="56"/>
      <c r="M76" s="56"/>
      <c r="N76" s="56"/>
      <c r="O76" s="56"/>
      <c r="P76" s="54">
        <f t="shared" si="11"/>
        <v>936100</v>
      </c>
    </row>
    <row r="77" spans="1:16" x14ac:dyDescent="0.25">
      <c r="A77" s="55" t="s">
        <v>89</v>
      </c>
      <c r="B77" s="56"/>
      <c r="C77" s="56">
        <v>1946499</v>
      </c>
      <c r="D77" s="56"/>
      <c r="E77" s="56"/>
      <c r="F77" s="56"/>
      <c r="G77" s="56"/>
      <c r="H77" s="56"/>
      <c r="I77" s="56"/>
      <c r="J77" s="56">
        <v>607200</v>
      </c>
      <c r="K77" s="56">
        <v>328900</v>
      </c>
      <c r="L77" s="56"/>
      <c r="M77" s="56"/>
      <c r="N77" s="56"/>
      <c r="O77" s="56"/>
      <c r="P77" s="58">
        <f t="shared" si="11"/>
        <v>936100</v>
      </c>
    </row>
    <row r="78" spans="1:16" x14ac:dyDescent="0.25">
      <c r="A78" s="55" t="s">
        <v>90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4">
        <f t="shared" si="11"/>
        <v>0</v>
      </c>
    </row>
    <row r="79" spans="1:16" x14ac:dyDescent="0.25">
      <c r="A79" s="52" t="s">
        <v>91</v>
      </c>
      <c r="B79" s="53"/>
      <c r="C79" s="53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4">
        <f t="shared" si="11"/>
        <v>0</v>
      </c>
    </row>
    <row r="80" spans="1:16" x14ac:dyDescent="0.25">
      <c r="A80" s="55" t="s">
        <v>92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4">
        <f t="shared" si="11"/>
        <v>0</v>
      </c>
    </row>
    <row r="81" spans="1:16" x14ac:dyDescent="0.25">
      <c r="A81" s="60" t="s">
        <v>93</v>
      </c>
      <c r="B81" s="61">
        <f>+B7</f>
        <v>2108317326</v>
      </c>
      <c r="C81" s="61">
        <f t="shared" ref="C81:P81" si="13">+C7</f>
        <v>428887387</v>
      </c>
      <c r="D81" s="61">
        <f t="shared" si="13"/>
        <v>84624677.25</v>
      </c>
      <c r="E81" s="61">
        <f t="shared" si="13"/>
        <v>106834187.47</v>
      </c>
      <c r="F81" s="61">
        <f t="shared" si="13"/>
        <v>108501471.2</v>
      </c>
      <c r="G81" s="61">
        <f t="shared" si="13"/>
        <v>89970919.689999983</v>
      </c>
      <c r="H81" s="61">
        <f t="shared" si="13"/>
        <v>103641433.19999999</v>
      </c>
      <c r="I81" s="61">
        <f t="shared" si="13"/>
        <v>26446625.109999999</v>
      </c>
      <c r="J81" s="61">
        <f t="shared" si="13"/>
        <v>234980819.18000001</v>
      </c>
      <c r="K81" s="61">
        <f t="shared" si="13"/>
        <v>178336884.76999998</v>
      </c>
      <c r="L81" s="61">
        <f t="shared" si="13"/>
        <v>168548363.28</v>
      </c>
      <c r="M81" s="61">
        <f t="shared" si="13"/>
        <v>134953419.91999999</v>
      </c>
      <c r="N81" s="61">
        <f t="shared" si="13"/>
        <v>168202591.42999998</v>
      </c>
      <c r="O81" s="61">
        <f t="shared" si="13"/>
        <v>261110190.09999999</v>
      </c>
      <c r="P81" s="62">
        <f t="shared" si="13"/>
        <v>1666758782.5999999</v>
      </c>
    </row>
    <row r="82" spans="1:16" x14ac:dyDescent="0.25">
      <c r="A82" s="63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1:16" x14ac:dyDescent="0.25">
      <c r="A83" s="63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</row>
    <row r="84" spans="1:16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1:16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1:16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1:16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1:16" x14ac:dyDescent="0.25">
      <c r="A88" s="94" t="s">
        <v>96</v>
      </c>
      <c r="B88" s="94"/>
      <c r="C88" s="94"/>
      <c r="D88" s="94"/>
      <c r="E88" s="59"/>
      <c r="F88" s="59"/>
      <c r="G88" s="59"/>
      <c r="H88" s="59"/>
      <c r="I88" s="59"/>
      <c r="J88" s="59"/>
      <c r="K88" s="59"/>
      <c r="L88" s="95" t="s">
        <v>97</v>
      </c>
      <c r="M88" s="95"/>
      <c r="N88" s="95"/>
      <c r="O88" s="95"/>
      <c r="P88" s="59"/>
    </row>
    <row r="89" spans="1:16" x14ac:dyDescent="0.25">
      <c r="A89" s="94" t="s">
        <v>103</v>
      </c>
      <c r="B89" s="94"/>
      <c r="C89" s="94"/>
      <c r="D89" s="94"/>
      <c r="E89" s="59"/>
      <c r="F89" s="59"/>
      <c r="G89" s="59"/>
      <c r="H89" s="59"/>
      <c r="I89" s="59"/>
      <c r="J89" s="59"/>
      <c r="K89" s="59"/>
      <c r="L89" s="94" t="s">
        <v>98</v>
      </c>
      <c r="M89" s="95"/>
      <c r="N89" s="95"/>
      <c r="O89" s="95"/>
      <c r="P89" s="59"/>
    </row>
    <row r="90" spans="1:16" x14ac:dyDescent="0.25">
      <c r="A90" s="96" t="s">
        <v>99</v>
      </c>
      <c r="B90" s="96"/>
      <c r="C90" s="96"/>
      <c r="D90" s="96"/>
      <c r="E90" s="59"/>
      <c r="F90" s="59"/>
      <c r="G90" s="59"/>
      <c r="H90" s="59"/>
      <c r="I90" s="59"/>
      <c r="J90" s="59"/>
      <c r="K90" s="59"/>
      <c r="L90" s="96" t="s">
        <v>100</v>
      </c>
      <c r="M90" s="95"/>
      <c r="N90" s="95"/>
      <c r="O90" s="95"/>
      <c r="P90" s="59"/>
    </row>
    <row r="91" spans="1:16" x14ac:dyDescent="0.25">
      <c r="A91" s="2"/>
      <c r="B91" s="2"/>
      <c r="C91" s="2"/>
      <c r="D91" s="2"/>
      <c r="E91" s="94" t="s">
        <v>96</v>
      </c>
      <c r="F91" s="95"/>
      <c r="G91" s="95"/>
      <c r="H91" s="95"/>
      <c r="I91" s="2"/>
      <c r="J91" s="2"/>
      <c r="K91" s="2"/>
      <c r="L91" s="59"/>
      <c r="M91" s="59"/>
      <c r="N91" s="59"/>
      <c r="O91" s="59"/>
      <c r="P91" s="59"/>
    </row>
    <row r="92" spans="1:16" x14ac:dyDescent="0.25">
      <c r="A92" s="64"/>
      <c r="B92" s="65"/>
      <c r="C92" s="2"/>
      <c r="D92" s="59"/>
      <c r="E92" s="94" t="s">
        <v>102</v>
      </c>
      <c r="F92" s="95"/>
      <c r="G92" s="95"/>
      <c r="H92" s="95"/>
      <c r="I92" s="66"/>
      <c r="J92" s="2"/>
      <c r="K92" s="2"/>
      <c r="L92" s="59"/>
      <c r="M92" s="59"/>
      <c r="N92" s="59"/>
      <c r="O92" s="59"/>
      <c r="P92" s="59"/>
    </row>
    <row r="93" spans="1:16" x14ac:dyDescent="0.25">
      <c r="A93" s="64"/>
      <c r="B93" s="65"/>
      <c r="C93" s="2"/>
      <c r="D93" s="59"/>
      <c r="E93" s="96" t="s">
        <v>101</v>
      </c>
      <c r="F93" s="95"/>
      <c r="G93" s="95"/>
      <c r="H93" s="95"/>
      <c r="I93" s="2"/>
      <c r="J93" s="2"/>
      <c r="K93" s="2"/>
      <c r="L93" s="59"/>
      <c r="M93" s="59"/>
      <c r="N93" s="59"/>
      <c r="O93" s="59"/>
      <c r="P93" s="59"/>
    </row>
    <row r="94" spans="1:16" x14ac:dyDescent="0.25">
      <c r="A94" s="9"/>
      <c r="B94" s="6"/>
      <c r="C94" s="2"/>
      <c r="H94" s="46"/>
      <c r="I94" s="46"/>
      <c r="J94" s="46"/>
      <c r="K94" s="8"/>
    </row>
    <row r="95" spans="1:16" x14ac:dyDescent="0.25">
      <c r="A95" s="9"/>
      <c r="B95" s="6"/>
      <c r="C95" s="2"/>
      <c r="D95" s="2"/>
      <c r="E95" s="2"/>
      <c r="F95" s="2"/>
      <c r="G95" s="46"/>
      <c r="H95" s="46"/>
      <c r="I95" s="46"/>
      <c r="J95" s="46"/>
      <c r="K95" s="8"/>
    </row>
  </sheetData>
  <mergeCells count="17">
    <mergeCell ref="E91:H91"/>
    <mergeCell ref="E92:H92"/>
    <mergeCell ref="E93:H93"/>
    <mergeCell ref="A88:D88"/>
    <mergeCell ref="L88:O88"/>
    <mergeCell ref="A89:D89"/>
    <mergeCell ref="L89:O89"/>
    <mergeCell ref="A90:D90"/>
    <mergeCell ref="L90:O90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julio</vt:lpstr>
      <vt:lpstr>agosto</vt:lpstr>
      <vt:lpstr>septiembre</vt:lpstr>
      <vt:lpstr>OCTUBRE</vt:lpstr>
      <vt:lpstr>NOVIEMBRE</vt:lpstr>
      <vt:lpstr>DICIEMBRE</vt:lpstr>
      <vt:lpstr>agosto!Área_de_impresión</vt:lpstr>
      <vt:lpstr>DICIEMBRE!Área_de_impresión</vt:lpstr>
      <vt:lpstr>julio!Área_de_impresión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Ismelia Mateo</cp:lastModifiedBy>
  <cp:lastPrinted>2021-12-30T14:56:12Z</cp:lastPrinted>
  <dcterms:created xsi:type="dcterms:W3CDTF">2021-10-08T12:36:30Z</dcterms:created>
  <dcterms:modified xsi:type="dcterms:W3CDTF">2021-12-30T15:15:20Z</dcterms:modified>
</cp:coreProperties>
</file>