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307DD61-13EE-4FB4-B48E-C53EF3F691F0}" xr6:coauthVersionLast="47" xr6:coauthVersionMax="47" xr10:uidLastSave="{00000000-0000-0000-0000-000000000000}"/>
  <bookViews>
    <workbookView xWindow="-120" yWindow="-120" windowWidth="20730" windowHeight="11160" xr2:uid="{1D1D1FE2-974E-426D-98C1-5345BEF48D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3" i="1" l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62" i="1"/>
  <c r="P53" i="1"/>
  <c r="P54" i="1"/>
  <c r="P55" i="1"/>
  <c r="P56" i="1"/>
  <c r="P57" i="1"/>
  <c r="P58" i="1"/>
  <c r="P59" i="1"/>
  <c r="P60" i="1"/>
  <c r="P52" i="1"/>
  <c r="P27" i="1"/>
  <c r="P28" i="1"/>
  <c r="P29" i="1"/>
  <c r="P30" i="1"/>
  <c r="P31" i="1"/>
  <c r="P32" i="1"/>
  <c r="P33" i="1"/>
  <c r="P34" i="1"/>
  <c r="P26" i="1"/>
  <c r="P25" i="1" s="1"/>
  <c r="P17" i="1"/>
  <c r="P18" i="1"/>
  <c r="P19" i="1"/>
  <c r="P20" i="1"/>
  <c r="P21" i="1"/>
  <c r="P22" i="1"/>
  <c r="P23" i="1"/>
  <c r="P24" i="1"/>
  <c r="P16" i="1"/>
  <c r="P11" i="1"/>
  <c r="P12" i="1"/>
  <c r="P13" i="1"/>
  <c r="P14" i="1"/>
  <c r="P10" i="1"/>
  <c r="N82" i="1"/>
  <c r="O61" i="1"/>
  <c r="O51" i="1"/>
  <c r="O25" i="1"/>
  <c r="O15" i="1"/>
  <c r="O9" i="1"/>
  <c r="F77" i="1"/>
  <c r="E77" i="1"/>
  <c r="D77" i="1"/>
  <c r="C77" i="1"/>
  <c r="B77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51" i="1"/>
  <c r="M51" i="1"/>
  <c r="L51" i="1"/>
  <c r="K51" i="1"/>
  <c r="J51" i="1"/>
  <c r="I51" i="1"/>
  <c r="H51" i="1"/>
  <c r="G51" i="1"/>
  <c r="G8" i="1" s="1"/>
  <c r="G82" i="1" s="1"/>
  <c r="F51" i="1"/>
  <c r="E51" i="1"/>
  <c r="D51" i="1"/>
  <c r="C51" i="1"/>
  <c r="B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15" i="1"/>
  <c r="M15" i="1"/>
  <c r="L15" i="1"/>
  <c r="K15" i="1"/>
  <c r="K8" i="1" s="1"/>
  <c r="K82" i="1" s="1"/>
  <c r="J15" i="1"/>
  <c r="I15" i="1"/>
  <c r="H15" i="1"/>
  <c r="G15" i="1"/>
  <c r="F15" i="1"/>
  <c r="E15" i="1"/>
  <c r="D15" i="1"/>
  <c r="C15" i="1"/>
  <c r="C8" i="1" s="1"/>
  <c r="C82" i="1" s="1"/>
  <c r="B15" i="1"/>
  <c r="N9" i="1"/>
  <c r="N8" i="1" s="1"/>
  <c r="M9" i="1"/>
  <c r="L9" i="1"/>
  <c r="K9" i="1"/>
  <c r="J9" i="1"/>
  <c r="J8" i="1" s="1"/>
  <c r="J82" i="1" s="1"/>
  <c r="I9" i="1"/>
  <c r="I8" i="1" s="1"/>
  <c r="I82" i="1" s="1"/>
  <c r="H9" i="1"/>
  <c r="G9" i="1"/>
  <c r="F9" i="1"/>
  <c r="F8" i="1" s="1"/>
  <c r="F82" i="1" s="1"/>
  <c r="E9" i="1"/>
  <c r="D9" i="1"/>
  <c r="C9" i="1"/>
  <c r="B9" i="1"/>
  <c r="L8" i="1"/>
  <c r="L82" i="1" s="1"/>
  <c r="D8" i="1"/>
  <c r="D82" i="1" s="1"/>
  <c r="B8" i="1"/>
  <c r="B82" i="1" s="1"/>
  <c r="P15" i="1" l="1"/>
  <c r="O8" i="1"/>
  <c r="O82" i="1" s="1"/>
  <c r="P51" i="1"/>
  <c r="P61" i="1"/>
  <c r="P9" i="1"/>
  <c r="E8" i="1"/>
  <c r="E82" i="1" s="1"/>
  <c r="M8" i="1"/>
  <c r="M82" i="1" s="1"/>
  <c r="H8" i="1"/>
  <c r="H82" i="1" s="1"/>
  <c r="P8" i="1" l="1"/>
  <c r="P82" i="1" s="1"/>
</calcChain>
</file>

<file path=xl/sharedStrings.xml><?xml version="1.0" encoding="utf-8"?>
<sst xmlns="http://schemas.openxmlformats.org/spreadsheetml/2006/main" count="113" uniqueCount="113">
  <si>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</si>
  <si>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</si>
  <si>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</si>
  <si>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</si>
  <si>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</si>
  <si>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</si>
  <si>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</si>
  <si>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</si>
  <si>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</si>
  <si>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</si>
  <si>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</si>
  <si>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</si>
  <si>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</si>
  <si>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</si>
  <si>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</si>
  <si>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</si>
  <si>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</si>
  <si>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</si>
  <si>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</si>
  <si>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</si>
  <si>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</si>
  <si>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</si>
  <si>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</si>
  <si>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</si>
  <si>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</si>
  <si>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</si>
  <si>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</si>
  <si>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</si>
  <si>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</si>
  <si>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</si>
  <si>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</si>
  <si>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</si>
  <si>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</si>
  <si>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</si>
  <si>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</si>
  <si>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</si>
  <si>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</si>
  <si>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</si>
  <si>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</si>
  <si>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</si>
  <si>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</si>
  <si>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</si>
  <si>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</si>
  <si>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</si>
  <si>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</si>
  <si>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</si>
  <si>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</si>
  <si>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</si>
  <si>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</si>
  <si>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</si>
  <si>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</si>
  <si>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</si>
  <si>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</si>
  <si>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</si>
  <si>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</si>
  <si>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</si>
  <si>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</si>
  <si>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</si>
  <si>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</si>
  <si>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</si>
  <si>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</si>
  <si>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</si>
  <si>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</si>
  <si>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</si>
  <si>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</si>
  <si>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</si>
  <si>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</si>
  <si>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</si>
  <si>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</si>
  <si>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</si>
  <si>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</si>
  <si>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</si>
  <si>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</si>
  <si>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</si>
  <si>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</si>
  <si>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</si>
  <si>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</si>
  <si>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</si>
  <si>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</si>
  <si>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</si>
  <si>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</si>
  <si>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</si>
  <si>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</si>
  <si>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</si>
  <si>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</si>
  <si>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</si>
  <si>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</si>
  <si>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</si>
  <si>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</si>
  <si>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</si>
  <si>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</si>
  <si>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</si>
  <si>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</si>
  <si>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</si>
  <si>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</si>
  <si>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</si>
  <si>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</si>
  <si>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</si>
  <si>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</si>
  <si>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</si>
  <si>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</si>
  <si>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</si>
  <si>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</si>
  <si>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</si>
  <si>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</si>
  <si>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</si>
  <si>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</si>
  <si>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</si>
  <si>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</si>
  <si>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</si>
  <si>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</si>
  <si>
    <t>DICIEMBRE</t>
  </si>
  <si>
    <t xml:space="preserve">  ING. AGRÓN. JULIO CESAR 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</si>
</sst>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3" borderId="3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8" fillId="0" borderId="9" xfId="1" applyFont="1" applyBorder="1" applyAlignment="1"/>
    <xf numFmtId="43" fontId="8" fillId="0" borderId="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9" fillId="0" borderId="9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Alignment="1">
      <alignment wrapText="1"/>
    </xf>
    <xf numFmtId="43" fontId="9" fillId="0" borderId="0" xfId="1" applyFont="1"/>
    <xf numFmtId="43" fontId="7" fillId="2" borderId="10" xfId="1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247521-D973-4974-A5C0-4CAD55C77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1038224"/>
        </a:xfrm>
        <a:prstGeom prst="rect">
          <a:avLst/>
        </a:prstGeom>
      </xdr:spPr>
    </xdr:pic>
    <xdr:clientData/>
  </xdr:twoCellAnchor>
  <xdr:oneCellAnchor>
    <xdr:from>
      <xdr:col>13</xdr:col>
      <xdr:colOff>623887</xdr:colOff>
      <xdr:row>0</xdr:row>
      <xdr:rowOff>247650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20956DAA-569F-42DE-A29A-76BCB6DF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7862" y="2476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1696-3040-4680-A22D-5E69057EB1AB}">
  <sheetPr>
    <pageSetUpPr fitToPage="1"/>
  </sheetPr>
  <dimension ref="A1:AB106"/>
  <sheetViews>
    <sheetView tabSelected="1" zoomScaleNormal="100" workbookViewId="0">
      <selection activeCell="A6" sqref="A6:A7"/>
    </sheetView>
  </sheetViews>
  <sheetFormatPr baseColWidth="10" defaultColWidth="11.42578125" defaultRowHeight="15" x14ac:dyDescent="0.25"/>
  <cols>
    <col min="1" max="1" width="53.7109375" style="3" customWidth="1"/>
    <col min="2" max="2" width="13.7109375" style="3" customWidth="1"/>
    <col min="3" max="3" width="12.7109375" style="3" customWidth="1"/>
    <col min="4" max="4" width="13.85546875" style="3" customWidth="1"/>
    <col min="5" max="6" width="12.85546875" style="3" customWidth="1"/>
    <col min="7" max="7" width="15.140625" style="3" customWidth="1"/>
    <col min="8" max="8" width="12.5703125" style="3" customWidth="1"/>
    <col min="9" max="9" width="0.140625" style="3" customWidth="1"/>
    <col min="10" max="10" width="13.140625" style="3" customWidth="1"/>
    <col min="11" max="11" width="12.5703125" style="3" customWidth="1"/>
    <col min="12" max="12" width="14.28515625" style="3" customWidth="1"/>
    <col min="13" max="13" width="15.7109375" style="3" customWidth="1"/>
    <col min="14" max="14" width="14.140625" style="3" customWidth="1"/>
    <col min="15" max="15" width="12.5703125" style="3" customWidth="1"/>
    <col min="16" max="16" width="13.85546875" style="3" bestFit="1" customWidth="1"/>
    <col min="17" max="17" width="16" style="3" customWidth="1"/>
    <col min="18" max="18" width="14.42578125" style="3" bestFit="1" customWidth="1"/>
    <col min="19" max="19" width="13.42578125" style="3" bestFit="1" customWidth="1"/>
    <col min="20" max="20" width="14.42578125" style="3" bestFit="1" customWidth="1"/>
    <col min="21" max="21" width="13.42578125" style="3" bestFit="1" customWidth="1"/>
    <col min="22" max="27" width="14.42578125" style="3" bestFit="1" customWidth="1"/>
    <col min="28" max="28" width="15.85546875" style="3" bestFit="1" customWidth="1"/>
    <col min="29" max="16384" width="11.42578125" style="3"/>
  </cols>
  <sheetData>
    <row r="1" spans="1:28" ht="28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 customHeight="1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 customHeight="1" x14ac:dyDescent="0.25">
      <c r="A4" s="67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customHeight="1" x14ac:dyDescent="0.2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25">
      <c r="A6" s="53" t="s">
        <v>5</v>
      </c>
      <c r="B6" s="54" t="s">
        <v>6</v>
      </c>
      <c r="C6" s="56" t="s">
        <v>7</v>
      </c>
      <c r="D6" s="58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28" x14ac:dyDescent="0.25">
      <c r="A7" s="53"/>
      <c r="B7" s="55"/>
      <c r="C7" s="57"/>
      <c r="D7" s="10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  <c r="O7" s="11" t="s">
        <v>111</v>
      </c>
      <c r="P7" s="11" t="s">
        <v>20</v>
      </c>
    </row>
    <row r="8" spans="1:28" x14ac:dyDescent="0.25">
      <c r="A8" s="12" t="s">
        <v>21</v>
      </c>
      <c r="B8" s="13">
        <f>+B9+B15+B25+B51+B61+B73</f>
        <v>2008317326</v>
      </c>
      <c r="C8" s="13">
        <f t="shared" ref="C8:J8" si="0">+C9+C15+C25+C51+C61+C73+C77</f>
        <v>782886995</v>
      </c>
      <c r="D8" s="13">
        <f t="shared" si="0"/>
        <v>111807418.46000001</v>
      </c>
      <c r="E8" s="13">
        <f t="shared" si="0"/>
        <v>224980506.61999997</v>
      </c>
      <c r="F8" s="13">
        <f t="shared" si="0"/>
        <v>278128956.74000001</v>
      </c>
      <c r="G8" s="13">
        <f>+G9+G15+G25+G51+G61+G73+G77</f>
        <v>139671219.58000001</v>
      </c>
      <c r="H8" s="13">
        <f t="shared" si="0"/>
        <v>138634118.56999999</v>
      </c>
      <c r="I8" s="13">
        <f t="shared" si="0"/>
        <v>191543263.09</v>
      </c>
      <c r="J8" s="13">
        <f t="shared" si="0"/>
        <v>157280218.52000001</v>
      </c>
      <c r="K8" s="13">
        <f t="shared" ref="K8:P8" si="1">+K9+K15+K25+K51+K61+K73+K77</f>
        <v>134598755.42000002</v>
      </c>
      <c r="L8" s="13">
        <f t="shared" si="1"/>
        <v>249994405.85999995</v>
      </c>
      <c r="M8" s="13">
        <f t="shared" si="1"/>
        <v>175087081.01000002</v>
      </c>
      <c r="N8" s="13">
        <f t="shared" si="1"/>
        <v>271675227.37</v>
      </c>
      <c r="O8" s="13">
        <f t="shared" si="1"/>
        <v>314358304.17000008</v>
      </c>
      <c r="P8" s="14">
        <f t="shared" si="1"/>
        <v>2387759475.4099998</v>
      </c>
    </row>
    <row r="9" spans="1:28" x14ac:dyDescent="0.25">
      <c r="A9" s="15" t="s">
        <v>22</v>
      </c>
      <c r="B9" s="16">
        <f>SUM(B10:B14)</f>
        <v>1429172256</v>
      </c>
      <c r="C9" s="16">
        <f>SUM(C10:C14)</f>
        <v>163973854.34999999</v>
      </c>
      <c r="D9" s="16">
        <f t="shared" ref="D9:G9" si="2">SUM(D10:D14)</f>
        <v>97268519.590000004</v>
      </c>
      <c r="E9" s="16">
        <f t="shared" si="2"/>
        <v>203277237.63</v>
      </c>
      <c r="F9" s="16">
        <f t="shared" si="2"/>
        <v>124486129.69</v>
      </c>
      <c r="G9" s="16">
        <f t="shared" si="2"/>
        <v>108199033.07000001</v>
      </c>
      <c r="H9" s="16">
        <f t="shared" ref="H9:O9" si="3">SUM(H10:H14)</f>
        <v>103746973.06999999</v>
      </c>
      <c r="I9" s="16">
        <f t="shared" si="3"/>
        <v>137488568.72999999</v>
      </c>
      <c r="J9" s="16">
        <f t="shared" si="3"/>
        <v>133000237.09</v>
      </c>
      <c r="K9" s="16">
        <f t="shared" si="3"/>
        <v>108994332.87</v>
      </c>
      <c r="L9" s="16">
        <f t="shared" si="3"/>
        <v>106329289.66999999</v>
      </c>
      <c r="M9" s="16">
        <f t="shared" si="3"/>
        <v>105231985.55</v>
      </c>
      <c r="N9" s="16">
        <f t="shared" si="3"/>
        <v>192724357.30000001</v>
      </c>
      <c r="O9" s="16">
        <f t="shared" si="3"/>
        <v>194457481.84</v>
      </c>
      <c r="P9" s="14">
        <f>SUM(P10:P14)</f>
        <v>1615204146.1000001</v>
      </c>
    </row>
    <row r="10" spans="1:28" x14ac:dyDescent="0.25">
      <c r="A10" s="17" t="s">
        <v>23</v>
      </c>
      <c r="B10" s="18">
        <v>1211826290</v>
      </c>
      <c r="C10" s="18">
        <v>11924841.57</v>
      </c>
      <c r="D10" s="18">
        <v>84364565.950000003</v>
      </c>
      <c r="E10" s="18">
        <v>101893593.2</v>
      </c>
      <c r="F10" s="18">
        <v>109357079.69</v>
      </c>
      <c r="G10" s="18">
        <v>92982793.120000005</v>
      </c>
      <c r="H10" s="19">
        <v>88824259.390000001</v>
      </c>
      <c r="I10" s="20">
        <v>100300114.36</v>
      </c>
      <c r="J10" s="20">
        <v>117317546.37</v>
      </c>
      <c r="K10" s="20">
        <v>93450840.079999998</v>
      </c>
      <c r="L10" s="20">
        <v>91209467.959999993</v>
      </c>
      <c r="M10" s="20">
        <v>90218596.799999997</v>
      </c>
      <c r="N10" s="20">
        <v>177592289.90000001</v>
      </c>
      <c r="O10" s="20">
        <v>100861257.2</v>
      </c>
      <c r="P10" s="20">
        <f>SUM(D10:O10)</f>
        <v>1248372404.0200002</v>
      </c>
    </row>
    <row r="11" spans="1:28" x14ac:dyDescent="0.25">
      <c r="A11" s="17" t="s">
        <v>24</v>
      </c>
      <c r="B11" s="18">
        <v>44695998</v>
      </c>
      <c r="C11" s="18">
        <v>150346272.78</v>
      </c>
      <c r="D11" s="18"/>
      <c r="E11" s="18">
        <v>87536187.519999996</v>
      </c>
      <c r="F11" s="18">
        <v>1329000</v>
      </c>
      <c r="G11" s="18">
        <v>1209000</v>
      </c>
      <c r="H11" s="19">
        <v>1329000</v>
      </c>
      <c r="I11" s="20">
        <v>23517316.140000001</v>
      </c>
      <c r="J11" s="20">
        <v>1314000</v>
      </c>
      <c r="K11" s="20">
        <v>1329000</v>
      </c>
      <c r="L11" s="20">
        <v>1354300</v>
      </c>
      <c r="M11" s="20">
        <v>1329000</v>
      </c>
      <c r="N11" s="20">
        <v>1329000</v>
      </c>
      <c r="O11" s="20">
        <v>79878612.409999996</v>
      </c>
      <c r="P11" s="20">
        <f t="shared" ref="P11:P14" si="4">SUM(D11:O11)</f>
        <v>201454416.06999999</v>
      </c>
    </row>
    <row r="12" spans="1:28" x14ac:dyDescent="0.25">
      <c r="A12" s="17" t="s">
        <v>25</v>
      </c>
      <c r="B12" s="18">
        <v>900000</v>
      </c>
      <c r="C12" s="18"/>
      <c r="D12" s="18"/>
      <c r="E12" s="18"/>
      <c r="F12" s="18"/>
      <c r="G12" s="18"/>
      <c r="H12" s="13"/>
      <c r="I12" s="14"/>
      <c r="J12" s="14"/>
      <c r="K12" s="20">
        <v>33149.08</v>
      </c>
      <c r="L12" s="20">
        <v>17807.36</v>
      </c>
      <c r="M12" s="20"/>
      <c r="N12" s="20">
        <v>33476.080000000002</v>
      </c>
      <c r="O12" s="20"/>
      <c r="P12" s="20">
        <f t="shared" si="4"/>
        <v>84432.52</v>
      </c>
    </row>
    <row r="13" spans="1:28" x14ac:dyDescent="0.25">
      <c r="A13" s="17" t="s">
        <v>26</v>
      </c>
      <c r="B13" s="18"/>
      <c r="C13" s="18"/>
      <c r="D13" s="18"/>
      <c r="E13" s="18"/>
      <c r="F13" s="18"/>
      <c r="G13" s="18"/>
      <c r="H13" s="13"/>
      <c r="I13" s="14"/>
      <c r="J13" s="14"/>
      <c r="K13" s="14"/>
      <c r="L13" s="14"/>
      <c r="M13" s="14"/>
      <c r="N13" s="14"/>
      <c r="O13" s="14"/>
      <c r="P13" s="20">
        <f t="shared" si="4"/>
        <v>0</v>
      </c>
    </row>
    <row r="14" spans="1:28" x14ac:dyDescent="0.25">
      <c r="A14" s="17" t="s">
        <v>27</v>
      </c>
      <c r="B14" s="18">
        <v>171749968</v>
      </c>
      <c r="C14" s="18">
        <v>1702740</v>
      </c>
      <c r="D14" s="18">
        <v>12903953.640000001</v>
      </c>
      <c r="E14" s="18">
        <v>13847456.91</v>
      </c>
      <c r="F14" s="18">
        <v>13800050</v>
      </c>
      <c r="G14" s="18">
        <v>14007239.949999999</v>
      </c>
      <c r="H14" s="19">
        <v>13593713.68</v>
      </c>
      <c r="I14" s="20">
        <v>13671138.23</v>
      </c>
      <c r="J14" s="20">
        <v>14368690.720000001</v>
      </c>
      <c r="K14" s="20">
        <v>14181343.710000001</v>
      </c>
      <c r="L14" s="20">
        <v>13747714.35</v>
      </c>
      <c r="M14" s="20">
        <v>13684388.75</v>
      </c>
      <c r="N14" s="20">
        <v>13769591.32</v>
      </c>
      <c r="O14" s="20">
        <v>13717612.23</v>
      </c>
      <c r="P14" s="20">
        <f t="shared" si="4"/>
        <v>165292893.48999998</v>
      </c>
    </row>
    <row r="15" spans="1:28" x14ac:dyDescent="0.25">
      <c r="A15" s="15" t="s">
        <v>28</v>
      </c>
      <c r="B15" s="16">
        <f t="shared" ref="B15:O15" si="5">SUM(B16:B24)</f>
        <v>354118767</v>
      </c>
      <c r="C15" s="16">
        <f>SUM(C16:C24)</f>
        <v>263551791.20999998</v>
      </c>
      <c r="D15" s="16">
        <f t="shared" si="5"/>
        <v>14538898.870000001</v>
      </c>
      <c r="E15" s="16">
        <f t="shared" si="5"/>
        <v>20194214.140000001</v>
      </c>
      <c r="F15" s="16">
        <f t="shared" si="5"/>
        <v>76873598.180000007</v>
      </c>
      <c r="G15" s="16">
        <f>SUM(G16:G24)</f>
        <v>14744143.550000003</v>
      </c>
      <c r="H15" s="16">
        <f t="shared" si="5"/>
        <v>25565191.660000004</v>
      </c>
      <c r="I15" s="16">
        <f t="shared" si="5"/>
        <v>34823870.830000006</v>
      </c>
      <c r="J15" s="16">
        <f t="shared" si="5"/>
        <v>19062482.379999999</v>
      </c>
      <c r="K15" s="16">
        <f t="shared" si="5"/>
        <v>15212843.059999999</v>
      </c>
      <c r="L15" s="16">
        <f t="shared" si="5"/>
        <v>110226842.84999999</v>
      </c>
      <c r="M15" s="16">
        <f t="shared" si="5"/>
        <v>62412990.109999992</v>
      </c>
      <c r="N15" s="16">
        <f t="shared" si="5"/>
        <v>59117297.479999997</v>
      </c>
      <c r="O15" s="16">
        <f t="shared" si="5"/>
        <v>73294317.200000003</v>
      </c>
      <c r="P15" s="14">
        <f>SUM(P16:P24)</f>
        <v>526066690.31</v>
      </c>
    </row>
    <row r="16" spans="1:28" x14ac:dyDescent="0.25">
      <c r="A16" s="17" t="s">
        <v>29</v>
      </c>
      <c r="B16" s="18">
        <v>161627344</v>
      </c>
      <c r="C16" s="18"/>
      <c r="D16" s="18">
        <v>12644728.83</v>
      </c>
      <c r="E16" s="18">
        <v>16121325.32</v>
      </c>
      <c r="F16" s="18">
        <v>16877703.440000001</v>
      </c>
      <c r="G16" s="18">
        <v>15588227.4</v>
      </c>
      <c r="H16" s="19">
        <v>17781436.010000002</v>
      </c>
      <c r="I16" s="20">
        <v>16604620.84</v>
      </c>
      <c r="J16" s="20">
        <v>12248237.67</v>
      </c>
      <c r="K16" s="20">
        <v>3383595.8</v>
      </c>
      <c r="L16" s="20">
        <v>12208479.43</v>
      </c>
      <c r="M16" s="20">
        <v>22376632.129999999</v>
      </c>
      <c r="N16" s="20">
        <v>34203776.07</v>
      </c>
      <c r="O16" s="20">
        <v>13923851.029999999</v>
      </c>
      <c r="P16" s="20">
        <f>SUM(D16:O16)</f>
        <v>193962613.97</v>
      </c>
    </row>
    <row r="17" spans="1:16" x14ac:dyDescent="0.25">
      <c r="A17" s="17" t="s">
        <v>30</v>
      </c>
      <c r="B17" s="18">
        <v>11106950</v>
      </c>
      <c r="C17" s="18">
        <v>486278</v>
      </c>
      <c r="D17" s="18"/>
      <c r="E17" s="18">
        <v>82600</v>
      </c>
      <c r="F17" s="18">
        <v>581206.29</v>
      </c>
      <c r="G17" s="18">
        <v>203181.84</v>
      </c>
      <c r="H17" s="19">
        <v>241474.35</v>
      </c>
      <c r="I17" s="20">
        <v>1337150.21</v>
      </c>
      <c r="J17" s="20">
        <v>787911.24</v>
      </c>
      <c r="K17" s="20">
        <v>982383.17</v>
      </c>
      <c r="L17" s="20">
        <v>805158.61</v>
      </c>
      <c r="M17" s="20">
        <v>1143739.73</v>
      </c>
      <c r="N17" s="20">
        <v>155607.73000000001</v>
      </c>
      <c r="O17" s="20">
        <v>2185207.73</v>
      </c>
      <c r="P17" s="20">
        <f>SUM(D17:O17)</f>
        <v>8505620.9000000004</v>
      </c>
    </row>
    <row r="18" spans="1:16" x14ac:dyDescent="0.25">
      <c r="A18" s="17" t="s">
        <v>31</v>
      </c>
      <c r="B18" s="18">
        <v>28100000</v>
      </c>
      <c r="C18" s="18">
        <v>-9994808.2400000002</v>
      </c>
      <c r="D18" s="18"/>
      <c r="E18" s="18">
        <v>2680550</v>
      </c>
      <c r="F18" s="18">
        <v>1528900</v>
      </c>
      <c r="G18" s="18">
        <v>1548050</v>
      </c>
      <c r="H18" s="19">
        <v>1409050</v>
      </c>
      <c r="I18" s="20">
        <v>3084400</v>
      </c>
      <c r="J18" s="20">
        <v>1168550</v>
      </c>
      <c r="K18" s="20">
        <v>643050</v>
      </c>
      <c r="L18" s="20">
        <v>1631850</v>
      </c>
      <c r="M18" s="20">
        <v>1987850</v>
      </c>
      <c r="N18" s="20">
        <v>3564400</v>
      </c>
      <c r="O18" s="20">
        <v>7020700</v>
      </c>
      <c r="P18" s="20">
        <f t="shared" ref="P18:P24" si="6">SUM(D18:O18)</f>
        <v>26267350</v>
      </c>
    </row>
    <row r="19" spans="1:16" x14ac:dyDescent="0.25">
      <c r="A19" s="17" t="s">
        <v>32</v>
      </c>
      <c r="B19" s="18">
        <v>1443634</v>
      </c>
      <c r="C19" s="18"/>
      <c r="D19" s="18"/>
      <c r="E19" s="18"/>
      <c r="F19" s="18"/>
      <c r="G19" s="18"/>
      <c r="H19" s="19"/>
      <c r="I19" s="20"/>
      <c r="J19" s="20">
        <v>300000</v>
      </c>
      <c r="K19" s="20">
        <v>304050</v>
      </c>
      <c r="L19" s="20">
        <v>480500</v>
      </c>
      <c r="M19" s="20"/>
      <c r="N19" s="20">
        <v>300000</v>
      </c>
      <c r="O19" s="20">
        <v>303600</v>
      </c>
      <c r="P19" s="20">
        <f t="shared" si="6"/>
        <v>1688150</v>
      </c>
    </row>
    <row r="20" spans="1:16" x14ac:dyDescent="0.25">
      <c r="A20" s="17" t="s">
        <v>33</v>
      </c>
      <c r="B20" s="18">
        <v>24011072</v>
      </c>
      <c r="C20" s="18">
        <v>3030499.68</v>
      </c>
      <c r="D20" s="18"/>
      <c r="E20" s="18">
        <v>490000</v>
      </c>
      <c r="F20" s="18">
        <v>937700</v>
      </c>
      <c r="G20" s="18">
        <v>341917.85</v>
      </c>
      <c r="H20" s="19"/>
      <c r="I20" s="20">
        <v>369412.5</v>
      </c>
      <c r="J20" s="20">
        <v>306000</v>
      </c>
      <c r="K20" s="20">
        <v>2078199.88</v>
      </c>
      <c r="L20" s="20">
        <v>1829948.5</v>
      </c>
      <c r="M20" s="20">
        <v>313478.08</v>
      </c>
      <c r="N20" s="20">
        <v>3802747.88</v>
      </c>
      <c r="O20" s="20">
        <v>2517171.52</v>
      </c>
      <c r="P20" s="20">
        <f t="shared" si="6"/>
        <v>12986576.210000001</v>
      </c>
    </row>
    <row r="21" spans="1:16" x14ac:dyDescent="0.25">
      <c r="A21" s="17" t="s">
        <v>34</v>
      </c>
      <c r="B21" s="18">
        <v>18436800</v>
      </c>
      <c r="C21" s="18"/>
      <c r="D21" s="18">
        <v>1894170.04</v>
      </c>
      <c r="E21" s="18">
        <v>800882.92</v>
      </c>
      <c r="F21" s="18">
        <v>1311650.5900000001</v>
      </c>
      <c r="G21" s="18">
        <v>504261.21</v>
      </c>
      <c r="H21" s="19">
        <v>1211405.47</v>
      </c>
      <c r="I21" s="20">
        <v>1000087.85</v>
      </c>
      <c r="J21" s="20">
        <v>719981.07</v>
      </c>
      <c r="K21" s="20">
        <v>123468.08</v>
      </c>
      <c r="L21" s="20">
        <v>1397739.29</v>
      </c>
      <c r="M21" s="20">
        <v>13265271.18</v>
      </c>
      <c r="N21" s="20">
        <v>660426.79</v>
      </c>
      <c r="O21" s="20">
        <v>873062.05</v>
      </c>
      <c r="P21" s="20">
        <f t="shared" si="6"/>
        <v>23762406.539999999</v>
      </c>
    </row>
    <row r="22" spans="1:16" ht="23.25" x14ac:dyDescent="0.25">
      <c r="A22" s="21" t="s">
        <v>35</v>
      </c>
      <c r="B22" s="18">
        <v>30323799</v>
      </c>
      <c r="C22" s="18">
        <v>244321980.72999999</v>
      </c>
      <c r="D22" s="18"/>
      <c r="E22" s="18">
        <v>18855.900000000001</v>
      </c>
      <c r="F22" s="18">
        <v>41735070.859999999</v>
      </c>
      <c r="G22" s="18">
        <v>-4101887.65</v>
      </c>
      <c r="H22" s="19">
        <v>4581985.83</v>
      </c>
      <c r="I22" s="20">
        <v>519973.31</v>
      </c>
      <c r="J22" s="20">
        <v>1313551.3</v>
      </c>
      <c r="K22" s="20">
        <v>7239719.9699999997</v>
      </c>
      <c r="L22" s="20">
        <v>46188399.969999999</v>
      </c>
      <c r="M22" s="20">
        <v>23089745.620000001</v>
      </c>
      <c r="N22" s="20">
        <v>15684266.02</v>
      </c>
      <c r="O22" s="20">
        <v>38718242.899999999</v>
      </c>
      <c r="P22" s="20">
        <f t="shared" si="6"/>
        <v>174987924.03</v>
      </c>
    </row>
    <row r="23" spans="1:16" x14ac:dyDescent="0.25">
      <c r="A23" s="17" t="s">
        <v>36</v>
      </c>
      <c r="B23" s="18">
        <v>64694168</v>
      </c>
      <c r="C23" s="18">
        <v>24328055.34</v>
      </c>
      <c r="D23" s="18"/>
      <c r="E23" s="18"/>
      <c r="F23" s="18">
        <v>12750962</v>
      </c>
      <c r="G23" s="18">
        <v>580607.19999999995</v>
      </c>
      <c r="H23" s="19">
        <v>339840</v>
      </c>
      <c r="I23" s="20">
        <v>11256405.92</v>
      </c>
      <c r="J23" s="20">
        <v>1148858.3999999999</v>
      </c>
      <c r="K23" s="20">
        <v>458376.16</v>
      </c>
      <c r="L23" s="20">
        <v>43556696.049999997</v>
      </c>
      <c r="M23" s="20">
        <v>236273.37</v>
      </c>
      <c r="N23" s="20">
        <v>473256.99</v>
      </c>
      <c r="O23" s="20">
        <v>6153345.9699999997</v>
      </c>
      <c r="P23" s="20">
        <f t="shared" si="6"/>
        <v>76954622.059999987</v>
      </c>
    </row>
    <row r="24" spans="1:16" x14ac:dyDescent="0.25">
      <c r="A24" s="17" t="s">
        <v>37</v>
      </c>
      <c r="B24" s="18">
        <v>14375000</v>
      </c>
      <c r="C24" s="18">
        <v>1379785.7</v>
      </c>
      <c r="D24" s="18"/>
      <c r="E24" s="18"/>
      <c r="F24" s="18">
        <v>1150405</v>
      </c>
      <c r="G24" s="18">
        <v>79785.7</v>
      </c>
      <c r="H24" s="13"/>
      <c r="I24" s="20">
        <v>651820.19999999995</v>
      </c>
      <c r="J24" s="20">
        <v>1069392.7</v>
      </c>
      <c r="K24" s="20"/>
      <c r="L24" s="20">
        <v>2128071</v>
      </c>
      <c r="M24" s="20"/>
      <c r="N24" s="20">
        <v>272816</v>
      </c>
      <c r="O24" s="20">
        <v>1599136</v>
      </c>
      <c r="P24" s="20">
        <f t="shared" si="6"/>
        <v>6951426.5999999996</v>
      </c>
    </row>
    <row r="25" spans="1:16" x14ac:dyDescent="0.25">
      <c r="A25" s="15" t="s">
        <v>38</v>
      </c>
      <c r="B25" s="16">
        <f>SUM(B26:B34)</f>
        <v>112733047</v>
      </c>
      <c r="C25" s="16">
        <f>SUM(C26:C34)</f>
        <v>43559038.899999991</v>
      </c>
      <c r="D25" s="16">
        <f t="shared" ref="D25:J25" si="7">SUM(D26:D34)</f>
        <v>0</v>
      </c>
      <c r="E25" s="16">
        <f>SUM(E26:E34)</f>
        <v>1509054.8499999999</v>
      </c>
      <c r="F25" s="16">
        <f t="shared" si="7"/>
        <v>9612717.0600000005</v>
      </c>
      <c r="G25" s="16">
        <f t="shared" si="7"/>
        <v>14264320.960000001</v>
      </c>
      <c r="H25" s="16">
        <f t="shared" si="7"/>
        <v>9279689.1900000013</v>
      </c>
      <c r="I25" s="16">
        <f t="shared" si="7"/>
        <v>16115845.07</v>
      </c>
      <c r="J25" s="16">
        <f t="shared" si="7"/>
        <v>2990721.56</v>
      </c>
      <c r="K25" s="16">
        <f t="shared" ref="K25:P25" si="8">SUM(K26:K34)</f>
        <v>6767502.3900000006</v>
      </c>
      <c r="L25" s="16">
        <f t="shared" si="8"/>
        <v>9103707.0300000012</v>
      </c>
      <c r="M25" s="16">
        <f t="shared" si="8"/>
        <v>3592657.56</v>
      </c>
      <c r="N25" s="16">
        <f t="shared" si="8"/>
        <v>6358863.6299999999</v>
      </c>
      <c r="O25" s="16">
        <f t="shared" si="8"/>
        <v>17896665.420000002</v>
      </c>
      <c r="P25" s="14">
        <f t="shared" si="8"/>
        <v>97491744.719999999</v>
      </c>
    </row>
    <row r="26" spans="1:16" x14ac:dyDescent="0.25">
      <c r="A26" s="17" t="s">
        <v>39</v>
      </c>
      <c r="B26" s="18">
        <v>7257745</v>
      </c>
      <c r="C26" s="18">
        <v>101186.18</v>
      </c>
      <c r="D26" s="18"/>
      <c r="E26" s="18">
        <v>61562.02</v>
      </c>
      <c r="F26" s="18">
        <v>178977.85</v>
      </c>
      <c r="G26" s="18">
        <v>21960</v>
      </c>
      <c r="H26" s="19">
        <v>730840.15</v>
      </c>
      <c r="I26" s="20">
        <v>109755</v>
      </c>
      <c r="J26" s="20">
        <v>60180</v>
      </c>
      <c r="K26" s="20">
        <v>53853</v>
      </c>
      <c r="L26" s="20">
        <v>121520</v>
      </c>
      <c r="M26" s="20">
        <v>810572.09</v>
      </c>
      <c r="N26" s="20">
        <v>205663</v>
      </c>
      <c r="O26" s="20">
        <v>461759.99</v>
      </c>
      <c r="P26" s="20">
        <f>SUM(D26:O26)</f>
        <v>2816643.0999999996</v>
      </c>
    </row>
    <row r="27" spans="1:16" x14ac:dyDescent="0.25">
      <c r="A27" s="17" t="s">
        <v>40</v>
      </c>
      <c r="B27" s="18">
        <v>3992500</v>
      </c>
      <c r="C27" s="18">
        <v>-250585.2</v>
      </c>
      <c r="D27" s="18"/>
      <c r="E27" s="18"/>
      <c r="F27" s="18">
        <v>124938.4</v>
      </c>
      <c r="G27" s="18">
        <v>379252</v>
      </c>
      <c r="H27" s="19"/>
      <c r="I27" s="20">
        <v>356841.7</v>
      </c>
      <c r="J27" s="20"/>
      <c r="M27" s="3">
        <v>-125965</v>
      </c>
      <c r="N27" s="3">
        <v>345816.09</v>
      </c>
      <c r="O27" s="3">
        <v>191050.87</v>
      </c>
      <c r="P27" s="20">
        <f t="shared" ref="P27:P34" si="9">SUM(D27:O27)</f>
        <v>1271934.06</v>
      </c>
    </row>
    <row r="28" spans="1:16" x14ac:dyDescent="0.25">
      <c r="A28" s="17" t="s">
        <v>41</v>
      </c>
      <c r="B28" s="18">
        <v>10489952</v>
      </c>
      <c r="C28" s="18">
        <v>354590</v>
      </c>
      <c r="D28" s="18"/>
      <c r="E28" s="18">
        <v>112519.73</v>
      </c>
      <c r="F28" s="18">
        <v>345955.7</v>
      </c>
      <c r="G28" s="18">
        <v>354590</v>
      </c>
      <c r="H28" s="19">
        <v>288775.03000000003</v>
      </c>
      <c r="I28" s="20">
        <v>50913.46</v>
      </c>
      <c r="J28" s="20">
        <v>18600</v>
      </c>
      <c r="K28" s="20">
        <v>714236.3</v>
      </c>
      <c r="L28" s="22">
        <v>910426.82</v>
      </c>
      <c r="M28" s="22">
        <v>55538</v>
      </c>
      <c r="N28" s="22">
        <v>5310</v>
      </c>
      <c r="O28" s="22">
        <v>1388742</v>
      </c>
      <c r="P28" s="20">
        <f t="shared" si="9"/>
        <v>4245607.04</v>
      </c>
    </row>
    <row r="29" spans="1:16" x14ac:dyDescent="0.25">
      <c r="A29" s="17" t="s">
        <v>42</v>
      </c>
      <c r="B29" s="18">
        <v>350000</v>
      </c>
      <c r="C29" s="18"/>
      <c r="D29" s="18"/>
      <c r="E29" s="18"/>
      <c r="F29" s="18"/>
      <c r="G29" s="18"/>
      <c r="H29" s="19"/>
      <c r="I29" s="20">
        <v>48977.16</v>
      </c>
      <c r="J29" s="20"/>
      <c r="K29" s="20"/>
      <c r="L29" s="20"/>
      <c r="M29" s="20"/>
      <c r="N29" s="20">
        <v>13019.55</v>
      </c>
      <c r="O29" s="20"/>
      <c r="P29" s="20">
        <f t="shared" si="9"/>
        <v>61996.710000000006</v>
      </c>
    </row>
    <row r="30" spans="1:16" x14ac:dyDescent="0.25">
      <c r="A30" s="17" t="s">
        <v>43</v>
      </c>
      <c r="B30" s="18">
        <v>11533091</v>
      </c>
      <c r="C30" s="18">
        <v>6028165.4199999999</v>
      </c>
      <c r="D30" s="18"/>
      <c r="E30" s="18"/>
      <c r="F30" s="18">
        <v>1488827.24</v>
      </c>
      <c r="G30" s="18">
        <v>8012.2</v>
      </c>
      <c r="H30" s="19">
        <v>386605.35</v>
      </c>
      <c r="I30" s="20"/>
      <c r="J30" s="20"/>
      <c r="K30" s="20">
        <v>79875</v>
      </c>
      <c r="L30" s="20">
        <v>1032508.37</v>
      </c>
      <c r="M30" s="20">
        <v>18290</v>
      </c>
      <c r="N30" s="20">
        <v>891254</v>
      </c>
      <c r="O30" s="20">
        <v>1098079.3700000001</v>
      </c>
      <c r="P30" s="20">
        <f t="shared" si="9"/>
        <v>5003451.53</v>
      </c>
    </row>
    <row r="31" spans="1:16" x14ac:dyDescent="0.25">
      <c r="A31" s="17" t="s">
        <v>44</v>
      </c>
      <c r="B31" s="18">
        <v>6907200</v>
      </c>
      <c r="C31" s="18">
        <v>15020978.539999999</v>
      </c>
      <c r="D31" s="18"/>
      <c r="E31" s="18">
        <v>13174.7</v>
      </c>
      <c r="F31" s="18">
        <v>421322.54</v>
      </c>
      <c r="G31" s="18">
        <v>3720750</v>
      </c>
      <c r="H31" s="19"/>
      <c r="I31" s="20">
        <v>665509.68999999994</v>
      </c>
      <c r="J31" s="20"/>
      <c r="K31" s="20"/>
      <c r="L31" s="20">
        <v>1064065.04</v>
      </c>
      <c r="M31" s="20">
        <v>134660.22</v>
      </c>
      <c r="N31" s="20">
        <v>16924.439999999999</v>
      </c>
      <c r="O31" s="20">
        <v>3502750.59</v>
      </c>
      <c r="P31" s="20">
        <f t="shared" si="9"/>
        <v>9539157.2199999988</v>
      </c>
    </row>
    <row r="32" spans="1:16" x14ac:dyDescent="0.25">
      <c r="A32" s="17" t="s">
        <v>45</v>
      </c>
      <c r="B32" s="18">
        <v>62026124</v>
      </c>
      <c r="C32" s="18">
        <v>21238653.02</v>
      </c>
      <c r="D32" s="18"/>
      <c r="E32" s="18">
        <v>1312500</v>
      </c>
      <c r="F32" s="18">
        <v>6336178.0199999996</v>
      </c>
      <c r="G32" s="18">
        <v>7241287.7000000002</v>
      </c>
      <c r="H32" s="19">
        <v>5723500</v>
      </c>
      <c r="I32" s="20">
        <v>13615929</v>
      </c>
      <c r="J32" s="20">
        <v>1210125</v>
      </c>
      <c r="K32" s="20">
        <v>4543739.32</v>
      </c>
      <c r="L32" s="20">
        <v>4924115</v>
      </c>
      <c r="M32" s="20">
        <v>1383060</v>
      </c>
      <c r="N32" s="20">
        <v>4530623.3499999996</v>
      </c>
      <c r="O32" s="20">
        <v>8544312.4700000007</v>
      </c>
      <c r="P32" s="20">
        <f t="shared" si="9"/>
        <v>59365369.859999999</v>
      </c>
    </row>
    <row r="33" spans="1:16" x14ac:dyDescent="0.25">
      <c r="A33" s="17" t="s">
        <v>46</v>
      </c>
      <c r="B33" s="18"/>
      <c r="C33" s="18"/>
      <c r="D33" s="18"/>
      <c r="E33" s="22"/>
      <c r="F33" s="18"/>
      <c r="G33" s="18"/>
      <c r="H33" s="19"/>
      <c r="I33" s="20"/>
      <c r="J33" s="20"/>
      <c r="K33" s="20"/>
      <c r="L33" s="20"/>
      <c r="M33" s="20"/>
      <c r="N33" s="20"/>
      <c r="O33" s="20"/>
      <c r="P33" s="20">
        <f t="shared" si="9"/>
        <v>0</v>
      </c>
    </row>
    <row r="34" spans="1:16" x14ac:dyDescent="0.25">
      <c r="A34" s="17" t="s">
        <v>47</v>
      </c>
      <c r="B34" s="18">
        <v>10176435</v>
      </c>
      <c r="C34" s="18">
        <v>1066050.94</v>
      </c>
      <c r="D34" s="18"/>
      <c r="E34" s="18">
        <v>9298.4</v>
      </c>
      <c r="F34" s="18">
        <v>716517.31</v>
      </c>
      <c r="G34" s="18">
        <v>2538469.06</v>
      </c>
      <c r="H34" s="19">
        <v>2149968.66</v>
      </c>
      <c r="I34" s="20">
        <v>1267919.06</v>
      </c>
      <c r="J34" s="20">
        <v>1701816.56</v>
      </c>
      <c r="K34" s="20">
        <v>1375798.77</v>
      </c>
      <c r="L34" s="20">
        <v>1051071.8</v>
      </c>
      <c r="M34" s="20">
        <v>1316502.25</v>
      </c>
      <c r="N34" s="20">
        <v>350253.2</v>
      </c>
      <c r="O34" s="20">
        <v>2709970.13</v>
      </c>
      <c r="P34" s="20">
        <f t="shared" si="9"/>
        <v>15187585.199999999</v>
      </c>
    </row>
    <row r="35" spans="1:16" x14ac:dyDescent="0.25">
      <c r="A35" s="15" t="s">
        <v>48</v>
      </c>
      <c r="B35" s="16"/>
      <c r="C35" s="18"/>
      <c r="D35" s="18"/>
      <c r="E35" s="18"/>
      <c r="F35" s="18"/>
      <c r="G35" s="18"/>
      <c r="H35" s="19"/>
      <c r="I35" s="20"/>
      <c r="J35" s="20"/>
      <c r="K35" s="20"/>
      <c r="L35" s="20"/>
      <c r="M35" s="20"/>
      <c r="N35" s="20"/>
      <c r="O35" s="20"/>
      <c r="P35" s="20">
        <f t="shared" ref="P35:P50" si="10">SUM(D35:N35)</f>
        <v>0</v>
      </c>
    </row>
    <row r="36" spans="1:16" x14ac:dyDescent="0.25">
      <c r="A36" s="17" t="s">
        <v>49</v>
      </c>
      <c r="B36" s="18"/>
      <c r="C36" s="18"/>
      <c r="D36" s="18"/>
      <c r="E36" s="18"/>
      <c r="F36" s="18"/>
      <c r="G36" s="18"/>
      <c r="H36" s="19"/>
      <c r="I36" s="20"/>
      <c r="J36" s="20"/>
      <c r="K36" s="20"/>
      <c r="L36" s="20"/>
      <c r="M36" s="20"/>
      <c r="N36" s="20"/>
      <c r="O36" s="20"/>
      <c r="P36" s="20">
        <f t="shared" si="10"/>
        <v>0</v>
      </c>
    </row>
    <row r="37" spans="1:16" x14ac:dyDescent="0.25">
      <c r="A37" s="17" t="s">
        <v>50</v>
      </c>
      <c r="B37" s="18"/>
      <c r="C37" s="18"/>
      <c r="D37" s="18"/>
      <c r="E37" s="18"/>
      <c r="F37" s="18"/>
      <c r="G37" s="18"/>
      <c r="H37" s="19"/>
      <c r="I37" s="20"/>
      <c r="J37" s="20"/>
      <c r="K37" s="20"/>
      <c r="L37" s="20"/>
      <c r="M37" s="20"/>
      <c r="N37" s="20"/>
      <c r="O37" s="20"/>
      <c r="P37" s="20">
        <f t="shared" si="10"/>
        <v>0</v>
      </c>
    </row>
    <row r="38" spans="1:16" x14ac:dyDescent="0.25">
      <c r="A38" s="17" t="s">
        <v>51</v>
      </c>
      <c r="B38" s="18"/>
      <c r="C38" s="18"/>
      <c r="D38" s="18"/>
      <c r="E38" s="18"/>
      <c r="F38" s="18"/>
      <c r="G38" s="18"/>
      <c r="H38" s="19"/>
      <c r="I38" s="20"/>
      <c r="J38" s="20"/>
      <c r="K38" s="20"/>
      <c r="L38" s="20"/>
      <c r="M38" s="20"/>
      <c r="N38" s="20"/>
      <c r="O38" s="20"/>
      <c r="P38" s="20">
        <f t="shared" si="10"/>
        <v>0</v>
      </c>
    </row>
    <row r="39" spans="1:16" x14ac:dyDescent="0.25">
      <c r="A39" s="17" t="s">
        <v>52</v>
      </c>
      <c r="B39" s="18"/>
      <c r="C39" s="18"/>
      <c r="D39" s="18"/>
      <c r="E39" s="18"/>
      <c r="F39" s="18"/>
      <c r="G39" s="18"/>
      <c r="H39" s="19"/>
      <c r="I39" s="20"/>
      <c r="J39" s="20"/>
      <c r="K39" s="20"/>
      <c r="L39" s="20"/>
      <c r="M39" s="20"/>
      <c r="N39" s="20"/>
      <c r="O39" s="20"/>
      <c r="P39" s="20">
        <f t="shared" si="10"/>
        <v>0</v>
      </c>
    </row>
    <row r="40" spans="1:16" x14ac:dyDescent="0.25">
      <c r="A40" s="17" t="s">
        <v>53</v>
      </c>
      <c r="B40" s="18"/>
      <c r="C40" s="18"/>
      <c r="D40" s="18"/>
      <c r="E40" s="18"/>
      <c r="F40" s="18"/>
      <c r="G40" s="18"/>
      <c r="H40" s="19"/>
      <c r="I40" s="20"/>
      <c r="J40" s="20"/>
      <c r="K40" s="20"/>
      <c r="L40" s="20"/>
      <c r="M40" s="20"/>
      <c r="N40" s="20"/>
      <c r="O40" s="20"/>
      <c r="P40" s="20">
        <f t="shared" si="10"/>
        <v>0</v>
      </c>
    </row>
    <row r="41" spans="1:16" x14ac:dyDescent="0.25">
      <c r="A41" s="17" t="s">
        <v>54</v>
      </c>
      <c r="B41" s="18"/>
      <c r="C41" s="18"/>
      <c r="D41" s="18"/>
      <c r="E41" s="18"/>
      <c r="F41" s="18"/>
      <c r="G41" s="18"/>
      <c r="H41" s="19"/>
      <c r="I41" s="20"/>
      <c r="J41" s="20"/>
      <c r="K41" s="20"/>
      <c r="L41" s="20"/>
      <c r="M41" s="20"/>
      <c r="N41" s="20"/>
      <c r="O41" s="20"/>
      <c r="P41" s="20">
        <f t="shared" si="10"/>
        <v>0</v>
      </c>
    </row>
    <row r="42" spans="1:16" x14ac:dyDescent="0.25">
      <c r="A42" s="17" t="s">
        <v>55</v>
      </c>
      <c r="B42" s="18"/>
      <c r="C42" s="18"/>
      <c r="D42" s="18"/>
      <c r="E42" s="18"/>
      <c r="F42" s="18"/>
      <c r="G42" s="18"/>
      <c r="H42" s="19"/>
      <c r="I42" s="20"/>
      <c r="J42" s="20"/>
      <c r="K42" s="20"/>
      <c r="L42" s="20"/>
      <c r="M42" s="20"/>
      <c r="N42" s="20"/>
      <c r="O42" s="20"/>
      <c r="P42" s="20">
        <f t="shared" si="10"/>
        <v>0</v>
      </c>
    </row>
    <row r="43" spans="1:16" x14ac:dyDescent="0.25">
      <c r="A43" s="17" t="s">
        <v>56</v>
      </c>
      <c r="B43" s="18"/>
      <c r="C43" s="18"/>
      <c r="D43" s="18"/>
      <c r="E43" s="18"/>
      <c r="F43" s="18"/>
      <c r="G43" s="18"/>
      <c r="H43" s="19"/>
      <c r="I43" s="20"/>
      <c r="J43" s="20"/>
      <c r="K43" s="20"/>
      <c r="L43" s="20"/>
      <c r="M43" s="20"/>
      <c r="N43" s="20"/>
      <c r="O43" s="20"/>
      <c r="P43" s="20">
        <f t="shared" si="10"/>
        <v>0</v>
      </c>
    </row>
    <row r="44" spans="1:16" x14ac:dyDescent="0.25">
      <c r="A44" s="15" t="s">
        <v>57</v>
      </c>
      <c r="B44" s="16"/>
      <c r="C44" s="18"/>
      <c r="D44" s="18"/>
      <c r="E44" s="18"/>
      <c r="F44" s="18"/>
      <c r="G44" s="18"/>
      <c r="H44" s="19"/>
      <c r="I44" s="20"/>
      <c r="J44" s="20"/>
      <c r="K44" s="20"/>
      <c r="L44" s="20"/>
      <c r="M44" s="20"/>
      <c r="N44" s="20"/>
      <c r="O44" s="20"/>
      <c r="P44" s="20">
        <f t="shared" si="10"/>
        <v>0</v>
      </c>
    </row>
    <row r="45" spans="1:16" x14ac:dyDescent="0.25">
      <c r="A45" s="17" t="s">
        <v>58</v>
      </c>
      <c r="B45" s="18"/>
      <c r="C45" s="18"/>
      <c r="D45" s="18"/>
      <c r="E45" s="18"/>
      <c r="F45" s="18"/>
      <c r="G45" s="18"/>
      <c r="H45" s="19"/>
      <c r="I45" s="20"/>
      <c r="J45" s="20"/>
      <c r="K45" s="20"/>
      <c r="L45" s="20"/>
      <c r="M45" s="20"/>
      <c r="N45" s="20"/>
      <c r="O45" s="20"/>
      <c r="P45" s="20">
        <f t="shared" si="10"/>
        <v>0</v>
      </c>
    </row>
    <row r="46" spans="1:16" x14ac:dyDescent="0.25">
      <c r="A46" s="17" t="s">
        <v>59</v>
      </c>
      <c r="B46" s="18"/>
      <c r="C46" s="18"/>
      <c r="D46" s="18"/>
      <c r="E46" s="18"/>
      <c r="F46" s="18"/>
      <c r="G46" s="18"/>
      <c r="H46" s="19"/>
      <c r="I46" s="20"/>
      <c r="J46" s="20"/>
      <c r="K46" s="20"/>
      <c r="L46" s="20"/>
      <c r="M46" s="20"/>
      <c r="N46" s="20"/>
      <c r="O46" s="20"/>
      <c r="P46" s="20">
        <f t="shared" si="10"/>
        <v>0</v>
      </c>
    </row>
    <row r="47" spans="1:16" x14ac:dyDescent="0.25">
      <c r="A47" s="17" t="s">
        <v>60</v>
      </c>
      <c r="B47" s="18"/>
      <c r="C47" s="18"/>
      <c r="D47" s="18"/>
      <c r="E47" s="18"/>
      <c r="F47" s="18"/>
      <c r="G47" s="18"/>
      <c r="H47" s="19"/>
      <c r="I47" s="20"/>
      <c r="J47" s="20"/>
      <c r="K47" s="20"/>
      <c r="L47" s="20"/>
      <c r="M47" s="20"/>
      <c r="N47" s="20"/>
      <c r="O47" s="20"/>
      <c r="P47" s="20">
        <f t="shared" si="10"/>
        <v>0</v>
      </c>
    </row>
    <row r="48" spans="1:16" x14ac:dyDescent="0.25">
      <c r="A48" s="17" t="s">
        <v>61</v>
      </c>
      <c r="B48" s="18"/>
      <c r="C48" s="18"/>
      <c r="D48" s="18"/>
      <c r="E48" s="18"/>
      <c r="F48" s="18"/>
      <c r="G48" s="18"/>
      <c r="H48" s="19"/>
      <c r="I48" s="20"/>
      <c r="J48" s="20"/>
      <c r="K48" s="20"/>
      <c r="L48" s="20"/>
      <c r="M48" s="20"/>
      <c r="N48" s="20"/>
      <c r="O48" s="20"/>
      <c r="P48" s="20">
        <f t="shared" si="10"/>
        <v>0</v>
      </c>
    </row>
    <row r="49" spans="1:16" x14ac:dyDescent="0.25">
      <c r="A49" s="17" t="s">
        <v>62</v>
      </c>
      <c r="B49" s="18"/>
      <c r="C49" s="18"/>
      <c r="D49" s="18"/>
      <c r="E49" s="18"/>
      <c r="F49" s="18"/>
      <c r="G49" s="18"/>
      <c r="H49" s="19"/>
      <c r="I49" s="20"/>
      <c r="J49" s="20"/>
      <c r="K49" s="20"/>
      <c r="L49" s="20"/>
      <c r="M49" s="20"/>
      <c r="N49" s="20"/>
      <c r="O49" s="20"/>
      <c r="P49" s="20">
        <f t="shared" si="10"/>
        <v>0</v>
      </c>
    </row>
    <row r="50" spans="1:16" x14ac:dyDescent="0.25">
      <c r="A50" s="17" t="s">
        <v>63</v>
      </c>
      <c r="B50" s="18"/>
      <c r="C50" s="18"/>
      <c r="D50" s="18"/>
      <c r="E50" s="18"/>
      <c r="F50" s="18"/>
      <c r="G50" s="18"/>
      <c r="H50" s="19"/>
      <c r="I50" s="20"/>
      <c r="J50" s="20"/>
      <c r="K50" s="20"/>
      <c r="L50" s="20"/>
      <c r="M50" s="20"/>
      <c r="N50" s="20"/>
      <c r="O50" s="20"/>
      <c r="P50" s="20">
        <f t="shared" si="10"/>
        <v>0</v>
      </c>
    </row>
    <row r="51" spans="1:16" x14ac:dyDescent="0.25">
      <c r="A51" s="15" t="s">
        <v>64</v>
      </c>
      <c r="B51" s="16">
        <f>SUM(B52:B60)</f>
        <v>28142865</v>
      </c>
      <c r="C51" s="16">
        <f t="shared" ref="C51:O51" si="11">SUM(C52:C60)</f>
        <v>90196879.860000014</v>
      </c>
      <c r="D51" s="16">
        <f t="shared" si="11"/>
        <v>0</v>
      </c>
      <c r="E51" s="16">
        <f>SUM(E52:E60)</f>
        <v>0</v>
      </c>
      <c r="F51" s="16">
        <f t="shared" si="11"/>
        <v>64095501.960000001</v>
      </c>
      <c r="G51" s="16">
        <f t="shared" si="11"/>
        <v>2463722</v>
      </c>
      <c r="H51" s="16">
        <f t="shared" si="11"/>
        <v>42264.65</v>
      </c>
      <c r="I51" s="16">
        <f t="shared" si="11"/>
        <v>3114978.46</v>
      </c>
      <c r="J51" s="16">
        <f t="shared" si="11"/>
        <v>2226777.4900000002</v>
      </c>
      <c r="K51" s="16">
        <f t="shared" si="11"/>
        <v>1704155.79</v>
      </c>
      <c r="L51" s="16">
        <f t="shared" si="11"/>
        <v>1692169.3900000001</v>
      </c>
      <c r="M51" s="16">
        <f t="shared" si="11"/>
        <v>173302.02000000002</v>
      </c>
      <c r="N51" s="16">
        <f t="shared" si="11"/>
        <v>2995422.69</v>
      </c>
      <c r="O51" s="16">
        <f t="shared" si="11"/>
        <v>7338489.4799999995</v>
      </c>
      <c r="P51" s="14">
        <f>SUM(P52:P60)</f>
        <v>85846783.929999992</v>
      </c>
    </row>
    <row r="52" spans="1:16" x14ac:dyDescent="0.25">
      <c r="A52" s="17" t="s">
        <v>65</v>
      </c>
      <c r="B52" s="18">
        <v>12132470</v>
      </c>
      <c r="C52" s="18">
        <v>13480050.15</v>
      </c>
      <c r="D52" s="18"/>
      <c r="E52" s="18"/>
      <c r="F52" s="18">
        <v>980050.15</v>
      </c>
      <c r="G52" s="18"/>
      <c r="H52" s="13"/>
      <c r="I52" s="20">
        <v>1125999.96</v>
      </c>
      <c r="J52" s="20">
        <v>5310</v>
      </c>
      <c r="K52" s="20">
        <v>-1077999.97</v>
      </c>
      <c r="L52" s="20">
        <v>1368393.34</v>
      </c>
      <c r="M52" s="20">
        <v>91586.880000000005</v>
      </c>
      <c r="N52" s="20">
        <v>306254.84999999998</v>
      </c>
      <c r="O52" s="20">
        <v>6475319.4699999997</v>
      </c>
      <c r="P52" s="20">
        <f>SUM(D52:O52)</f>
        <v>9274914.6799999997</v>
      </c>
    </row>
    <row r="53" spans="1:16" x14ac:dyDescent="0.25">
      <c r="A53" s="17" t="s">
        <v>66</v>
      </c>
      <c r="B53" s="18">
        <v>600000</v>
      </c>
      <c r="C53" s="18">
        <v>1500000</v>
      </c>
      <c r="D53" s="18"/>
      <c r="E53" s="18"/>
      <c r="F53" s="18"/>
      <c r="G53" s="18"/>
      <c r="H53" s="13"/>
      <c r="I53" s="20">
        <v>164965.18</v>
      </c>
      <c r="J53" s="20">
        <v>174874.1</v>
      </c>
      <c r="K53" s="20">
        <v>192842.79</v>
      </c>
      <c r="L53" s="20">
        <v>3776</v>
      </c>
      <c r="M53" s="20"/>
      <c r="N53" s="20"/>
      <c r="O53" s="20">
        <v>627922</v>
      </c>
      <c r="P53" s="20">
        <f>SUM(D53:O53)</f>
        <v>1164380.07</v>
      </c>
    </row>
    <row r="54" spans="1:16" x14ac:dyDescent="0.25">
      <c r="A54" s="17" t="s">
        <v>67</v>
      </c>
      <c r="B54" s="18"/>
      <c r="C54" s="18">
        <v>1500000</v>
      </c>
      <c r="D54" s="18"/>
      <c r="E54" s="18"/>
      <c r="F54" s="18"/>
      <c r="G54" s="18"/>
      <c r="H54" s="13"/>
      <c r="I54" s="20">
        <v>540409.31999999995</v>
      </c>
      <c r="J54" s="20">
        <v>74765.17</v>
      </c>
      <c r="K54" s="20"/>
      <c r="L54" s="20"/>
      <c r="M54" s="20"/>
      <c r="N54" s="20"/>
      <c r="O54" s="20"/>
      <c r="P54" s="20">
        <f t="shared" ref="P54:P60" si="12">SUM(D54:O54)</f>
        <v>615174.49</v>
      </c>
    </row>
    <row r="55" spans="1:16" x14ac:dyDescent="0.25">
      <c r="A55" s="17" t="s">
        <v>68</v>
      </c>
      <c r="B55" s="18">
        <v>5300000</v>
      </c>
      <c r="C55" s="18">
        <v>59467440</v>
      </c>
      <c r="D55" s="18"/>
      <c r="E55" s="18"/>
      <c r="F55" s="18">
        <v>61100000</v>
      </c>
      <c r="G55" s="18">
        <v>2383836</v>
      </c>
      <c r="H55" s="13"/>
      <c r="I55" s="20">
        <v>1283604</v>
      </c>
      <c r="J55" s="20"/>
      <c r="K55" s="20"/>
      <c r="L55" s="20"/>
      <c r="M55" s="20"/>
      <c r="N55" s="20"/>
      <c r="O55" s="20"/>
      <c r="P55" s="20">
        <f t="shared" si="12"/>
        <v>64767440</v>
      </c>
    </row>
    <row r="56" spans="1:16" x14ac:dyDescent="0.25">
      <c r="A56" s="17" t="s">
        <v>69</v>
      </c>
      <c r="B56" s="18">
        <v>3890395</v>
      </c>
      <c r="C56" s="18">
        <v>14249389.710000001</v>
      </c>
      <c r="D56" s="18"/>
      <c r="E56" s="18"/>
      <c r="F56" s="18">
        <v>2015451.81</v>
      </c>
      <c r="G56" s="18"/>
      <c r="H56" s="19">
        <v>42264.65</v>
      </c>
      <c r="I56" s="20"/>
      <c r="J56" s="20">
        <v>646828.22</v>
      </c>
      <c r="K56" s="20">
        <v>1077999.97</v>
      </c>
      <c r="L56" s="20">
        <v>320000.05</v>
      </c>
      <c r="M56" s="20">
        <v>81715.14</v>
      </c>
      <c r="N56" s="20">
        <v>303717.84000000003</v>
      </c>
      <c r="O56" s="20">
        <v>235248.01</v>
      </c>
      <c r="P56" s="20">
        <f t="shared" si="12"/>
        <v>4723225.6899999995</v>
      </c>
    </row>
    <row r="57" spans="1:16" x14ac:dyDescent="0.25">
      <c r="A57" s="17" t="s">
        <v>70</v>
      </c>
      <c r="B57" s="18">
        <v>350000</v>
      </c>
      <c r="C57" s="18"/>
      <c r="D57" s="18"/>
      <c r="E57" s="18"/>
      <c r="F57" s="18"/>
      <c r="G57" s="18"/>
      <c r="H57" s="13"/>
      <c r="I57" s="14"/>
      <c r="J57" s="20"/>
      <c r="K57" s="20">
        <v>213698</v>
      </c>
      <c r="L57" s="20"/>
      <c r="M57" s="20"/>
      <c r="N57" s="20"/>
      <c r="O57" s="20"/>
      <c r="P57" s="20">
        <f t="shared" si="12"/>
        <v>213698</v>
      </c>
    </row>
    <row r="58" spans="1:16" x14ac:dyDescent="0.25">
      <c r="A58" s="17" t="s">
        <v>71</v>
      </c>
      <c r="B58" s="18">
        <v>3620000</v>
      </c>
      <c r="C58" s="18"/>
      <c r="D58" s="18"/>
      <c r="E58" s="18"/>
      <c r="F58" s="18"/>
      <c r="G58" s="18"/>
      <c r="H58" s="13"/>
      <c r="I58" s="14"/>
      <c r="J58" s="20">
        <v>1325000</v>
      </c>
      <c r="K58" s="20">
        <v>1297615</v>
      </c>
      <c r="L58" s="20"/>
      <c r="M58" s="20"/>
      <c r="N58" s="20">
        <v>2385450</v>
      </c>
      <c r="O58" s="20"/>
      <c r="P58" s="20">
        <f t="shared" si="12"/>
        <v>5008065</v>
      </c>
    </row>
    <row r="59" spans="1:16" x14ac:dyDescent="0.25">
      <c r="A59" s="17" t="s">
        <v>72</v>
      </c>
      <c r="B59" s="18">
        <v>2250000</v>
      </c>
      <c r="C59" s="18"/>
      <c r="D59" s="18"/>
      <c r="E59" s="18"/>
      <c r="F59" s="18"/>
      <c r="G59" s="18">
        <v>79886</v>
      </c>
      <c r="H59" s="13"/>
      <c r="I59" s="14"/>
      <c r="J59" s="14"/>
      <c r="K59" s="14"/>
      <c r="L59" s="14"/>
      <c r="M59" s="14"/>
      <c r="N59" s="14"/>
      <c r="O59" s="14"/>
      <c r="P59" s="20">
        <f t="shared" si="12"/>
        <v>79886</v>
      </c>
    </row>
    <row r="60" spans="1:16" x14ac:dyDescent="0.25">
      <c r="A60" s="17" t="s">
        <v>73</v>
      </c>
      <c r="B60" s="18"/>
      <c r="C60" s="18"/>
      <c r="D60" s="18"/>
      <c r="E60" s="18"/>
      <c r="F60" s="18"/>
      <c r="G60" s="18"/>
      <c r="H60" s="13"/>
      <c r="I60" s="14"/>
      <c r="J60" s="14"/>
      <c r="K60" s="14"/>
      <c r="L60" s="14"/>
      <c r="M60" s="14"/>
      <c r="N60" s="14"/>
      <c r="O60" s="14"/>
      <c r="P60" s="20">
        <f t="shared" si="12"/>
        <v>0</v>
      </c>
    </row>
    <row r="61" spans="1:16" x14ac:dyDescent="0.25">
      <c r="A61" s="15" t="s">
        <v>74</v>
      </c>
      <c r="B61" s="16">
        <f>SUM(B62:B65)</f>
        <v>84150391</v>
      </c>
      <c r="C61" s="16">
        <f t="shared" ref="C61:D61" si="13">SUM(C62:C65)</f>
        <v>221605430.68000001</v>
      </c>
      <c r="D61" s="16">
        <f t="shared" si="13"/>
        <v>0</v>
      </c>
      <c r="E61" s="16">
        <f>SUM(E62:E65)</f>
        <v>0</v>
      </c>
      <c r="F61" s="16">
        <f>SUM(F62:F65)</f>
        <v>3061009.85</v>
      </c>
      <c r="G61" s="16">
        <f t="shared" ref="G61:O61" si="14">SUM(G62:G65)</f>
        <v>0</v>
      </c>
      <c r="H61" s="16">
        <f t="shared" si="14"/>
        <v>0</v>
      </c>
      <c r="I61" s="16">
        <f t="shared" si="14"/>
        <v>0</v>
      </c>
      <c r="J61" s="16">
        <f t="shared" si="14"/>
        <v>0</v>
      </c>
      <c r="K61" s="16">
        <f t="shared" si="14"/>
        <v>1919921.31</v>
      </c>
      <c r="L61" s="16">
        <f t="shared" si="14"/>
        <v>22642396.920000002</v>
      </c>
      <c r="M61" s="16">
        <f t="shared" si="14"/>
        <v>3676145.77</v>
      </c>
      <c r="N61" s="16">
        <f t="shared" si="14"/>
        <v>10479286.27</v>
      </c>
      <c r="O61" s="16">
        <f t="shared" si="14"/>
        <v>21371350.23</v>
      </c>
      <c r="P61" s="14">
        <f>SUM(P62:P64)</f>
        <v>63150110.349999994</v>
      </c>
    </row>
    <row r="62" spans="1:16" x14ac:dyDescent="0.25">
      <c r="A62" s="17" t="s">
        <v>75</v>
      </c>
      <c r="B62" s="18">
        <v>15700000</v>
      </c>
      <c r="C62" s="18">
        <v>31234421.82</v>
      </c>
      <c r="D62" s="18"/>
      <c r="E62" s="18"/>
      <c r="F62" s="18"/>
      <c r="G62" s="18"/>
      <c r="H62" s="13"/>
      <c r="I62" s="14"/>
      <c r="J62" s="14"/>
      <c r="K62" s="20">
        <v>306156.03999999998</v>
      </c>
      <c r="L62" s="20">
        <v>2883857.53</v>
      </c>
      <c r="M62" s="20"/>
      <c r="N62" s="20">
        <v>2038852.5</v>
      </c>
      <c r="O62" s="20">
        <v>5515391.0800000001</v>
      </c>
      <c r="P62" s="20">
        <f>SUM(D62:O62)</f>
        <v>10744257.15</v>
      </c>
    </row>
    <row r="63" spans="1:16" x14ac:dyDescent="0.25">
      <c r="A63" s="17" t="s">
        <v>76</v>
      </c>
      <c r="B63" s="18">
        <v>68450391</v>
      </c>
      <c r="C63" s="18">
        <v>190371008.86000001</v>
      </c>
      <c r="D63" s="18"/>
      <c r="E63" s="18"/>
      <c r="F63" s="18">
        <v>3061009.85</v>
      </c>
      <c r="G63" s="18"/>
      <c r="H63" s="13"/>
      <c r="I63" s="14"/>
      <c r="J63" s="14"/>
      <c r="K63" s="20">
        <v>1613765.27</v>
      </c>
      <c r="L63" s="20">
        <v>19758539.390000001</v>
      </c>
      <c r="M63" s="20">
        <v>3676145.77</v>
      </c>
      <c r="N63" s="20">
        <v>8440433.7699999996</v>
      </c>
      <c r="O63" s="20">
        <v>15855959.15</v>
      </c>
      <c r="P63" s="20">
        <f t="shared" ref="P63:P81" si="15">SUM(D63:O63)</f>
        <v>52405853.199999996</v>
      </c>
    </row>
    <row r="64" spans="1:16" x14ac:dyDescent="0.25">
      <c r="A64" s="17" t="s">
        <v>77</v>
      </c>
      <c r="B64" s="18"/>
      <c r="C64" s="18"/>
      <c r="D64" s="18"/>
      <c r="E64" s="18"/>
      <c r="F64" s="18"/>
      <c r="G64" s="18"/>
      <c r="H64" s="13"/>
      <c r="I64" s="14"/>
      <c r="J64" s="14"/>
      <c r="K64" s="14"/>
      <c r="L64" s="14"/>
      <c r="M64" s="14"/>
      <c r="N64" s="14"/>
      <c r="O64" s="14"/>
      <c r="P64" s="20">
        <f t="shared" si="15"/>
        <v>0</v>
      </c>
    </row>
    <row r="65" spans="1:16" ht="23.25" x14ac:dyDescent="0.25">
      <c r="A65" s="21" t="s">
        <v>78</v>
      </c>
      <c r="B65" s="18"/>
      <c r="C65" s="18"/>
      <c r="D65" s="18"/>
      <c r="E65" s="18"/>
      <c r="F65" s="18"/>
      <c r="G65" s="18"/>
      <c r="H65" s="13"/>
      <c r="I65" s="14"/>
      <c r="J65" s="14"/>
      <c r="K65" s="14"/>
      <c r="L65" s="14"/>
      <c r="M65" s="14"/>
      <c r="N65" s="14"/>
      <c r="O65" s="14"/>
      <c r="P65" s="20">
        <f t="shared" si="15"/>
        <v>0</v>
      </c>
    </row>
    <row r="66" spans="1:16" x14ac:dyDescent="0.25">
      <c r="A66" s="15" t="s">
        <v>79</v>
      </c>
      <c r="B66" s="16"/>
      <c r="C66" s="16"/>
      <c r="D66" s="18"/>
      <c r="E66" s="18"/>
      <c r="F66" s="18"/>
      <c r="G66" s="18"/>
      <c r="H66" s="13"/>
      <c r="I66" s="14"/>
      <c r="J66" s="14"/>
      <c r="K66" s="14"/>
      <c r="L66" s="14"/>
      <c r="M66" s="14"/>
      <c r="N66" s="14"/>
      <c r="O66" s="14"/>
      <c r="P66" s="20">
        <f t="shared" si="15"/>
        <v>0</v>
      </c>
    </row>
    <row r="67" spans="1:16" x14ac:dyDescent="0.25">
      <c r="A67" s="17" t="s">
        <v>80</v>
      </c>
      <c r="B67" s="18"/>
      <c r="C67" s="18"/>
      <c r="D67" s="18"/>
      <c r="E67" s="18"/>
      <c r="F67" s="18"/>
      <c r="G67" s="18"/>
      <c r="H67" s="13"/>
      <c r="I67" s="14"/>
      <c r="J67" s="14"/>
      <c r="K67" s="14"/>
      <c r="L67" s="14"/>
      <c r="M67" s="14"/>
      <c r="N67" s="14"/>
      <c r="O67" s="14"/>
      <c r="P67" s="20">
        <f t="shared" si="15"/>
        <v>0</v>
      </c>
    </row>
    <row r="68" spans="1:16" x14ac:dyDescent="0.25">
      <c r="A68" s="17" t="s">
        <v>81</v>
      </c>
      <c r="B68" s="18"/>
      <c r="C68" s="18"/>
      <c r="D68" s="18"/>
      <c r="E68" s="18"/>
      <c r="F68" s="18"/>
      <c r="G68" s="18"/>
      <c r="H68" s="13"/>
      <c r="I68" s="14"/>
      <c r="J68" s="14"/>
      <c r="K68" s="14"/>
      <c r="L68" s="14"/>
      <c r="M68" s="14"/>
      <c r="N68" s="14"/>
      <c r="O68" s="14"/>
      <c r="P68" s="20">
        <f t="shared" si="15"/>
        <v>0</v>
      </c>
    </row>
    <row r="69" spans="1:16" x14ac:dyDescent="0.25">
      <c r="A69" s="15" t="s">
        <v>82</v>
      </c>
      <c r="B69" s="16"/>
      <c r="C69" s="16"/>
      <c r="D69" s="18"/>
      <c r="E69" s="18"/>
      <c r="F69" s="18"/>
      <c r="G69" s="18"/>
      <c r="H69" s="13"/>
      <c r="I69" s="14"/>
      <c r="J69" s="14"/>
      <c r="K69" s="14"/>
      <c r="L69" s="14"/>
      <c r="M69" s="14"/>
      <c r="N69" s="14"/>
      <c r="O69" s="14"/>
      <c r="P69" s="20">
        <f t="shared" si="15"/>
        <v>0</v>
      </c>
    </row>
    <row r="70" spans="1:16" x14ac:dyDescent="0.25">
      <c r="A70" s="17" t="s">
        <v>83</v>
      </c>
      <c r="B70" s="18"/>
      <c r="C70" s="18"/>
      <c r="D70" s="18"/>
      <c r="E70" s="18"/>
      <c r="F70" s="18"/>
      <c r="G70" s="18"/>
      <c r="H70" s="13"/>
      <c r="I70" s="14"/>
      <c r="J70" s="14"/>
      <c r="K70" s="14"/>
      <c r="L70" s="14"/>
      <c r="M70" s="14"/>
      <c r="N70" s="14"/>
      <c r="O70" s="14"/>
      <c r="P70" s="20">
        <f t="shared" si="15"/>
        <v>0</v>
      </c>
    </row>
    <row r="71" spans="1:16" x14ac:dyDescent="0.25">
      <c r="A71" s="17" t="s">
        <v>84</v>
      </c>
      <c r="B71" s="18"/>
      <c r="C71" s="18"/>
      <c r="D71" s="18"/>
      <c r="E71" s="18"/>
      <c r="F71" s="18"/>
      <c r="G71" s="18"/>
      <c r="H71" s="13"/>
      <c r="I71" s="14"/>
      <c r="J71" s="14"/>
      <c r="K71" s="14"/>
      <c r="L71" s="14"/>
      <c r="M71" s="14"/>
      <c r="N71" s="14"/>
      <c r="O71" s="14"/>
      <c r="P71" s="20">
        <f t="shared" si="15"/>
        <v>0</v>
      </c>
    </row>
    <row r="72" spans="1:16" x14ac:dyDescent="0.25">
      <c r="A72" s="17" t="s">
        <v>85</v>
      </c>
      <c r="B72" s="18"/>
      <c r="C72" s="18"/>
      <c r="D72" s="18"/>
      <c r="E72" s="18"/>
      <c r="F72" s="18"/>
      <c r="G72" s="18"/>
      <c r="H72" s="13"/>
      <c r="I72" s="14"/>
      <c r="J72" s="14"/>
      <c r="K72" s="14"/>
      <c r="L72" s="14"/>
      <c r="M72" s="14"/>
      <c r="N72" s="14"/>
      <c r="O72" s="14"/>
      <c r="P72" s="20">
        <f t="shared" si="15"/>
        <v>0</v>
      </c>
    </row>
    <row r="73" spans="1:16" x14ac:dyDescent="0.25">
      <c r="A73" s="12" t="s">
        <v>86</v>
      </c>
      <c r="B73" s="13"/>
      <c r="C73" s="13"/>
      <c r="D73" s="13"/>
      <c r="E73" s="13"/>
      <c r="F73" s="14"/>
      <c r="G73" s="14"/>
      <c r="H73" s="13"/>
      <c r="I73" s="14"/>
      <c r="J73" s="14"/>
      <c r="K73" s="14"/>
      <c r="L73" s="14"/>
      <c r="M73" s="14"/>
      <c r="N73" s="14"/>
      <c r="O73" s="14"/>
      <c r="P73" s="20">
        <f t="shared" si="15"/>
        <v>0</v>
      </c>
    </row>
    <row r="74" spans="1:16" x14ac:dyDescent="0.25">
      <c r="A74" s="15" t="s">
        <v>87</v>
      </c>
      <c r="B74" s="16"/>
      <c r="C74" s="16"/>
      <c r="D74" s="18"/>
      <c r="E74" s="18"/>
      <c r="F74" s="18"/>
      <c r="G74" s="18"/>
      <c r="H74" s="13"/>
      <c r="I74" s="14"/>
      <c r="J74" s="14"/>
      <c r="K74" s="14"/>
      <c r="L74" s="14"/>
      <c r="M74" s="14"/>
      <c r="N74" s="14"/>
      <c r="O74" s="14"/>
      <c r="P74" s="20">
        <f t="shared" si="15"/>
        <v>0</v>
      </c>
    </row>
    <row r="75" spans="1:16" x14ac:dyDescent="0.25">
      <c r="A75" s="17" t="s">
        <v>88</v>
      </c>
      <c r="B75" s="18"/>
      <c r="C75" s="18"/>
      <c r="D75" s="18"/>
      <c r="E75" s="18"/>
      <c r="F75" s="18"/>
      <c r="G75" s="18"/>
      <c r="H75" s="13"/>
      <c r="I75" s="14"/>
      <c r="J75" s="14"/>
      <c r="K75" s="14"/>
      <c r="L75" s="14"/>
      <c r="M75" s="14"/>
      <c r="N75" s="14"/>
      <c r="O75" s="14"/>
      <c r="P75" s="20">
        <f t="shared" si="15"/>
        <v>0</v>
      </c>
    </row>
    <row r="76" spans="1:16" x14ac:dyDescent="0.25">
      <c r="A76" s="17" t="s">
        <v>89</v>
      </c>
      <c r="B76" s="18"/>
      <c r="C76" s="18"/>
      <c r="D76" s="18"/>
      <c r="E76" s="18"/>
      <c r="F76" s="18"/>
      <c r="G76" s="18"/>
      <c r="H76" s="13"/>
      <c r="I76" s="14"/>
      <c r="J76" s="14"/>
      <c r="K76" s="14"/>
      <c r="L76" s="14"/>
      <c r="M76" s="14"/>
      <c r="N76" s="14"/>
      <c r="O76" s="14"/>
      <c r="P76" s="20">
        <f t="shared" si="15"/>
        <v>0</v>
      </c>
    </row>
    <row r="77" spans="1:16" x14ac:dyDescent="0.25">
      <c r="A77" s="15" t="s">
        <v>90</v>
      </c>
      <c r="B77" s="16">
        <f>SUM(B78:B79)</f>
        <v>0</v>
      </c>
      <c r="C77" s="16">
        <f>SUM(C78:C79)</f>
        <v>0</v>
      </c>
      <c r="D77" s="16">
        <f t="shared" ref="D77:F77" si="16">SUM(D78:D79)</f>
        <v>0</v>
      </c>
      <c r="E77" s="16">
        <f t="shared" si="16"/>
        <v>0</v>
      </c>
      <c r="F77" s="16">
        <f t="shared" si="16"/>
        <v>0</v>
      </c>
      <c r="G77" s="16"/>
      <c r="H77" s="13"/>
      <c r="I77" s="14"/>
      <c r="J77" s="14"/>
      <c r="K77" s="14"/>
      <c r="L77" s="14"/>
      <c r="M77" s="14"/>
      <c r="N77" s="14"/>
      <c r="O77" s="14"/>
      <c r="P77" s="20">
        <f t="shared" si="15"/>
        <v>0</v>
      </c>
    </row>
    <row r="78" spans="1:16" x14ac:dyDescent="0.25">
      <c r="A78" s="17" t="s">
        <v>91</v>
      </c>
      <c r="B78" s="18"/>
      <c r="C78" s="18"/>
      <c r="D78" s="18"/>
      <c r="E78" s="18"/>
      <c r="F78" s="18"/>
      <c r="G78" s="18"/>
      <c r="H78" s="13"/>
      <c r="I78" s="14"/>
      <c r="J78" s="14"/>
      <c r="K78" s="14"/>
      <c r="L78" s="14"/>
      <c r="M78" s="14"/>
      <c r="N78" s="14"/>
      <c r="O78" s="14"/>
      <c r="P78" s="20">
        <f t="shared" si="15"/>
        <v>0</v>
      </c>
    </row>
    <row r="79" spans="1:16" x14ac:dyDescent="0.25">
      <c r="A79" s="17" t="s">
        <v>92</v>
      </c>
      <c r="B79" s="18"/>
      <c r="C79" s="18"/>
      <c r="D79" s="18"/>
      <c r="E79" s="18"/>
      <c r="F79" s="18"/>
      <c r="G79" s="18"/>
      <c r="H79" s="13"/>
      <c r="I79" s="14"/>
      <c r="J79" s="14"/>
      <c r="K79" s="14"/>
      <c r="L79" s="14"/>
      <c r="M79" s="14"/>
      <c r="N79" s="14"/>
      <c r="O79" s="14"/>
      <c r="P79" s="20">
        <f t="shared" si="15"/>
        <v>0</v>
      </c>
    </row>
    <row r="80" spans="1:16" x14ac:dyDescent="0.25">
      <c r="A80" s="15" t="s">
        <v>93</v>
      </c>
      <c r="B80" s="16"/>
      <c r="C80" s="16"/>
      <c r="D80" s="18"/>
      <c r="E80" s="18"/>
      <c r="F80" s="18"/>
      <c r="G80" s="18"/>
      <c r="H80" s="13"/>
      <c r="I80" s="14"/>
      <c r="J80" s="14"/>
      <c r="K80" s="14"/>
      <c r="L80" s="14"/>
      <c r="M80" s="14"/>
      <c r="N80" s="14"/>
      <c r="O80" s="14"/>
      <c r="P80" s="20">
        <f t="shared" si="15"/>
        <v>0</v>
      </c>
    </row>
    <row r="81" spans="1:16" x14ac:dyDescent="0.25">
      <c r="A81" s="17" t="s">
        <v>94</v>
      </c>
      <c r="B81" s="18"/>
      <c r="C81" s="18"/>
      <c r="D81" s="18"/>
      <c r="E81" s="18"/>
      <c r="F81" s="18"/>
      <c r="G81" s="18"/>
      <c r="H81" s="13"/>
      <c r="I81" s="14"/>
      <c r="J81" s="14"/>
      <c r="K81" s="14"/>
      <c r="L81" s="14"/>
      <c r="M81" s="14"/>
      <c r="N81" s="14"/>
      <c r="O81" s="14"/>
      <c r="P81" s="20">
        <f t="shared" si="15"/>
        <v>0</v>
      </c>
    </row>
    <row r="82" spans="1:16" x14ac:dyDescent="0.25">
      <c r="A82" s="23" t="s">
        <v>95</v>
      </c>
      <c r="B82" s="24">
        <f>+B8</f>
        <v>2008317326</v>
      </c>
      <c r="C82" s="24">
        <f t="shared" ref="C82:O82" si="17">+C8</f>
        <v>782886995</v>
      </c>
      <c r="D82" s="24">
        <f t="shared" si="17"/>
        <v>111807418.46000001</v>
      </c>
      <c r="E82" s="24">
        <f t="shared" si="17"/>
        <v>224980506.61999997</v>
      </c>
      <c r="F82" s="24">
        <f t="shared" si="17"/>
        <v>278128956.74000001</v>
      </c>
      <c r="G82" s="24">
        <f t="shared" si="17"/>
        <v>139671219.58000001</v>
      </c>
      <c r="H82" s="24">
        <f t="shared" si="17"/>
        <v>138634118.56999999</v>
      </c>
      <c r="I82" s="24">
        <f t="shared" si="17"/>
        <v>191543263.09</v>
      </c>
      <c r="J82" s="24">
        <f t="shared" si="17"/>
        <v>157280218.52000001</v>
      </c>
      <c r="K82" s="24">
        <f t="shared" si="17"/>
        <v>134598755.42000002</v>
      </c>
      <c r="L82" s="24">
        <f t="shared" si="17"/>
        <v>249994405.85999995</v>
      </c>
      <c r="M82" s="24">
        <f t="shared" si="17"/>
        <v>175087081.01000002</v>
      </c>
      <c r="N82" s="24">
        <f t="shared" si="17"/>
        <v>271675227.37</v>
      </c>
      <c r="O82" s="24">
        <f t="shared" si="17"/>
        <v>314358304.17000008</v>
      </c>
      <c r="P82" s="25">
        <f>+P8</f>
        <v>2387759475.4099998</v>
      </c>
    </row>
    <row r="83" spans="1:16" x14ac:dyDescent="0.25">
      <c r="A83" s="26" t="s">
        <v>96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17"/>
    </row>
    <row r="84" spans="1:16" x14ac:dyDescent="0.25">
      <c r="A84" s="28" t="s">
        <v>97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17"/>
    </row>
    <row r="85" spans="1:16" x14ac:dyDescent="0.25">
      <c r="A85" s="28" t="s">
        <v>98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17"/>
    </row>
    <row r="86" spans="1:16" x14ac:dyDescent="0.25">
      <c r="A86" s="28" t="s">
        <v>99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9"/>
    </row>
    <row r="87" spans="1:16" x14ac:dyDescent="0.25">
      <c r="A87" s="28" t="s">
        <v>100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30"/>
    </row>
    <row r="88" spans="1:16" x14ac:dyDescent="0.25">
      <c r="A88" s="28" t="s">
        <v>101</v>
      </c>
      <c r="B88" s="27"/>
      <c r="C88" s="27"/>
      <c r="D88" s="27"/>
      <c r="E88" s="27"/>
      <c r="P88" s="30"/>
    </row>
    <row r="89" spans="1:16" x14ac:dyDescent="0.25">
      <c r="A89" s="28" t="s">
        <v>102</v>
      </c>
      <c r="B89" s="27"/>
      <c r="C89" s="27"/>
      <c r="D89" s="27"/>
      <c r="P89" s="31"/>
    </row>
    <row r="90" spans="1:16" x14ac:dyDescent="0.25">
      <c r="A90" s="27"/>
      <c r="B90" s="27"/>
      <c r="C90" s="27"/>
      <c r="D90" s="27"/>
      <c r="P90" s="32"/>
    </row>
    <row r="91" spans="1:16" x14ac:dyDescent="0.25">
      <c r="A91" s="33"/>
      <c r="I91" s="34"/>
      <c r="J91" s="34"/>
      <c r="K91" s="34"/>
      <c r="L91" s="34"/>
      <c r="M91" s="34"/>
      <c r="N91" s="34"/>
      <c r="O91" s="34"/>
      <c r="P91" s="32"/>
    </row>
    <row r="92" spans="1:16" x14ac:dyDescent="0.25">
      <c r="A92" s="35" t="s">
        <v>103</v>
      </c>
      <c r="B92" s="35"/>
      <c r="G92" s="47" t="s">
        <v>104</v>
      </c>
      <c r="H92" s="47"/>
      <c r="I92" s="47"/>
      <c r="J92" s="47"/>
      <c r="K92" s="47"/>
      <c r="L92" s="47"/>
      <c r="M92" s="47"/>
      <c r="N92" s="47"/>
      <c r="O92" s="47"/>
      <c r="P92" s="47"/>
    </row>
    <row r="93" spans="1:16" x14ac:dyDescent="0.25">
      <c r="A93" s="36" t="s">
        <v>112</v>
      </c>
      <c r="B93" s="35"/>
      <c r="G93" s="48" t="s">
        <v>105</v>
      </c>
      <c r="H93" s="48"/>
      <c r="I93" s="48"/>
      <c r="J93" s="48"/>
      <c r="K93" s="48"/>
      <c r="L93" s="48"/>
      <c r="M93" s="48"/>
      <c r="N93" s="48"/>
      <c r="O93" s="48"/>
      <c r="P93" s="48"/>
    </row>
    <row r="94" spans="1:16" x14ac:dyDescent="0.25">
      <c r="A94" s="37" t="s">
        <v>106</v>
      </c>
      <c r="B94" s="38"/>
      <c r="G94" s="49" t="s">
        <v>107</v>
      </c>
      <c r="H94" s="49"/>
      <c r="I94" s="49"/>
      <c r="J94" s="49"/>
      <c r="K94" s="49"/>
      <c r="L94" s="49"/>
      <c r="M94" s="49"/>
      <c r="N94" s="49"/>
      <c r="O94" s="49"/>
      <c r="P94" s="49"/>
    </row>
    <row r="95" spans="1:16" x14ac:dyDescent="0.25">
      <c r="A95" s="39"/>
      <c r="D95" s="50" t="s">
        <v>108</v>
      </c>
      <c r="E95" s="50"/>
      <c r="F95" s="50"/>
      <c r="G95" s="50"/>
      <c r="H95" s="40"/>
      <c r="I95" s="40"/>
      <c r="J95" s="40"/>
      <c r="K95" s="40"/>
      <c r="L95" s="40"/>
      <c r="M95" s="40"/>
      <c r="N95" s="40"/>
      <c r="O95" s="40"/>
    </row>
    <row r="96" spans="1:16" x14ac:dyDescent="0.25">
      <c r="A96" s="41"/>
      <c r="D96" s="51" t="s">
        <v>109</v>
      </c>
      <c r="E96" s="51"/>
      <c r="F96" s="51"/>
      <c r="G96" s="51"/>
      <c r="H96" s="41"/>
      <c r="I96" s="41"/>
      <c r="J96" s="41"/>
      <c r="K96" s="41"/>
      <c r="L96" s="41"/>
      <c r="M96" s="41"/>
      <c r="N96" s="41"/>
      <c r="O96" s="41"/>
      <c r="P96" s="42"/>
    </row>
    <row r="97" spans="1:15" x14ac:dyDescent="0.25">
      <c r="A97" s="43"/>
      <c r="D97" s="52" t="s">
        <v>110</v>
      </c>
      <c r="E97" s="52"/>
      <c r="F97" s="52"/>
      <c r="G97" s="52"/>
      <c r="H97" s="43"/>
      <c r="I97" s="43"/>
      <c r="J97" s="43"/>
      <c r="K97" s="43"/>
      <c r="L97" s="43"/>
      <c r="M97" s="43"/>
      <c r="N97" s="43"/>
      <c r="O97" s="43"/>
    </row>
    <row r="104" spans="1:15" x14ac:dyDescent="0.25">
      <c r="B104" s="46"/>
      <c r="C104" s="46"/>
      <c r="D104" s="46"/>
      <c r="E104" s="46"/>
      <c r="F104" s="46"/>
    </row>
    <row r="105" spans="1:15" x14ac:dyDescent="0.25">
      <c r="B105" s="44"/>
      <c r="C105" s="44"/>
      <c r="D105" s="44"/>
      <c r="E105" s="44"/>
      <c r="F105" s="44"/>
    </row>
    <row r="106" spans="1:15" x14ac:dyDescent="0.25">
      <c r="B106" s="45"/>
      <c r="C106" s="45"/>
      <c r="D106" s="45"/>
      <c r="E106" s="45"/>
      <c r="F106" s="45"/>
    </row>
  </sheetData>
  <mergeCells count="16"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B104:F104"/>
    <mergeCell ref="G92:P92"/>
    <mergeCell ref="G93:P93"/>
    <mergeCell ref="G94:P94"/>
    <mergeCell ref="D95:G95"/>
    <mergeCell ref="D96:G96"/>
    <mergeCell ref="D97:G97"/>
  </mergeCells>
  <phoneticPr fontId="20" type="noConversion"/>
  <pageMargins left="0.7" right="0.7" top="0.75" bottom="0.75" header="0.3" footer="0.3"/>
  <pageSetup paperSize="551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Betania Peña Jimenez</cp:lastModifiedBy>
  <cp:lastPrinted>2023-01-10T15:01:24Z</cp:lastPrinted>
  <dcterms:created xsi:type="dcterms:W3CDTF">2022-12-01T13:50:48Z</dcterms:created>
  <dcterms:modified xsi:type="dcterms:W3CDTF">2023-01-10T15:04:33Z</dcterms:modified>
</cp:coreProperties>
</file>