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hia\Desktop\EJECUCION IGP-02 AÑO 2023.  PARA LA OFICINA DE LIBRE ACCESO..ALEX\"/>
    </mc:Choice>
  </mc:AlternateContent>
  <xr:revisionPtr revIDLastSave="0" documentId="13_ncr:1_{1C1D7DFC-6DF3-41D2-9249-106C97655804}" xr6:coauthVersionLast="47" xr6:coauthVersionMax="47" xr10:uidLastSave="{00000000-0000-0000-0000-000000000000}"/>
  <bookViews>
    <workbookView xWindow="-108" yWindow="-108" windowWidth="23256" windowHeight="12456" xr2:uid="{D9647676-535E-4199-AC59-E958E460A06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5" i="1" l="1"/>
  <c r="O74" i="1"/>
  <c r="O71" i="1"/>
  <c r="O70" i="1"/>
  <c r="O69" i="1"/>
  <c r="O67" i="1"/>
  <c r="O66" i="1"/>
  <c r="O64" i="1"/>
  <c r="O63" i="1"/>
  <c r="O62" i="1"/>
  <c r="O61" i="1"/>
  <c r="O59" i="1"/>
  <c r="O58" i="1"/>
  <c r="O57" i="1"/>
  <c r="O56" i="1"/>
  <c r="O55" i="1"/>
  <c r="O54" i="1"/>
  <c r="O53" i="1"/>
  <c r="O52" i="1"/>
  <c r="O51" i="1"/>
  <c r="O49" i="1"/>
  <c r="O48" i="1"/>
  <c r="O47" i="1"/>
  <c r="O46" i="1"/>
  <c r="O45" i="1"/>
  <c r="O44" i="1"/>
  <c r="O42" i="1"/>
  <c r="O41" i="1"/>
  <c r="O40" i="1"/>
  <c r="O39" i="1"/>
  <c r="O38" i="1"/>
  <c r="O37" i="1"/>
  <c r="O36" i="1"/>
  <c r="O35" i="1"/>
  <c r="O33" i="1"/>
  <c r="O32" i="1"/>
  <c r="O31" i="1"/>
  <c r="O30" i="1"/>
  <c r="O29" i="1"/>
  <c r="O28" i="1"/>
  <c r="O27" i="1"/>
  <c r="O26" i="1"/>
  <c r="O25" i="1"/>
  <c r="O23" i="1"/>
  <c r="O22" i="1"/>
  <c r="O21" i="1"/>
  <c r="O20" i="1"/>
  <c r="O19" i="1"/>
  <c r="O18" i="1"/>
  <c r="O17" i="1"/>
  <c r="O16" i="1"/>
  <c r="O15" i="1"/>
  <c r="O13" i="1"/>
  <c r="O12" i="1"/>
  <c r="O11" i="1"/>
  <c r="O10" i="1"/>
  <c r="O9" i="1"/>
  <c r="N8" i="1"/>
  <c r="N60" i="1"/>
  <c r="N50" i="1"/>
  <c r="N24" i="1"/>
  <c r="N14" i="1"/>
  <c r="O68" i="1"/>
  <c r="O65" i="1"/>
  <c r="M60" i="1"/>
  <c r="M50" i="1"/>
  <c r="M24" i="1"/>
  <c r="M14" i="1"/>
  <c r="M8" i="1"/>
  <c r="L60" i="1"/>
  <c r="L50" i="1"/>
  <c r="L24" i="1"/>
  <c r="L14" i="1"/>
  <c r="L8" i="1"/>
  <c r="O80" i="1"/>
  <c r="O78" i="1"/>
  <c r="O77" i="1"/>
  <c r="K60" i="1"/>
  <c r="K50" i="1"/>
  <c r="K24" i="1"/>
  <c r="K14" i="1"/>
  <c r="K8" i="1"/>
  <c r="O79" i="1"/>
  <c r="O73" i="1"/>
  <c r="O72" i="1"/>
  <c r="O43" i="1"/>
  <c r="O34" i="1"/>
  <c r="J60" i="1"/>
  <c r="J50" i="1"/>
  <c r="J24" i="1"/>
  <c r="J14" i="1"/>
  <c r="J8" i="1"/>
  <c r="I60" i="1"/>
  <c r="I50" i="1"/>
  <c r="I24" i="1"/>
  <c r="I14" i="1"/>
  <c r="I8" i="1"/>
  <c r="H76" i="1"/>
  <c r="H60" i="1"/>
  <c r="H50" i="1"/>
  <c r="H24" i="1"/>
  <c r="H14" i="1"/>
  <c r="H8" i="1"/>
  <c r="G76" i="1"/>
  <c r="G60" i="1"/>
  <c r="G50" i="1"/>
  <c r="G24" i="1"/>
  <c r="G14" i="1"/>
  <c r="G8" i="1"/>
  <c r="C76" i="1"/>
  <c r="C60" i="1"/>
  <c r="C50" i="1"/>
  <c r="C24" i="1"/>
  <c r="C14" i="1"/>
  <c r="C8" i="1"/>
  <c r="F76" i="1"/>
  <c r="F60" i="1"/>
  <c r="F50" i="1"/>
  <c r="F24" i="1"/>
  <c r="F14" i="1"/>
  <c r="F8" i="1"/>
  <c r="E8" i="1"/>
  <c r="E14" i="1"/>
  <c r="E76" i="1"/>
  <c r="E60" i="1"/>
  <c r="E50" i="1"/>
  <c r="E24" i="1"/>
  <c r="D8" i="1"/>
  <c r="N7" i="1" l="1"/>
  <c r="N81" i="1" s="1"/>
  <c r="M7" i="1"/>
  <c r="M81" i="1" s="1"/>
  <c r="L7" i="1"/>
  <c r="L81" i="1" s="1"/>
  <c r="K7" i="1"/>
  <c r="K81" i="1" s="1"/>
  <c r="J7" i="1"/>
  <c r="J81" i="1" s="1"/>
  <c r="I7" i="1"/>
  <c r="I81" i="1" s="1"/>
  <c r="O8" i="1"/>
  <c r="O14" i="1"/>
  <c r="O24" i="1"/>
  <c r="O60" i="1"/>
  <c r="O50" i="1"/>
  <c r="H7" i="1"/>
  <c r="H81" i="1" s="1"/>
  <c r="G7" i="1"/>
  <c r="G81" i="1" s="1"/>
  <c r="C7" i="1"/>
  <c r="F7" i="1"/>
  <c r="F81" i="1" s="1"/>
  <c r="E7" i="1"/>
  <c r="E81" i="1" s="1"/>
  <c r="D76" i="1"/>
  <c r="O76" i="1" s="1"/>
  <c r="B76" i="1"/>
  <c r="D60" i="1"/>
  <c r="B60" i="1"/>
  <c r="D50" i="1"/>
  <c r="B50" i="1"/>
  <c r="D24" i="1"/>
  <c r="B24" i="1"/>
  <c r="D14" i="1"/>
  <c r="B14" i="1"/>
  <c r="B8" i="1"/>
  <c r="C81" i="1" l="1"/>
  <c r="P7" i="1"/>
  <c r="O7" i="1"/>
  <c r="B7" i="1"/>
  <c r="B81" i="1" s="1"/>
  <c r="D7" i="1"/>
  <c r="O81" i="1" l="1"/>
  <c r="D81" i="1"/>
</calcChain>
</file>

<file path=xl/sharedStrings.xml><?xml version="1.0" encoding="utf-8"?>
<sst xmlns="http://schemas.openxmlformats.org/spreadsheetml/2006/main" count="111" uniqueCount="111">
  <si>
    <t>MINISTERIO DE AGRICULTURA</t>
  </si>
  <si>
    <t>INSTITUTO AGRARIO DOMINICANO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</si>
  <si>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</si>
  <si>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</si>
  <si>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</si>
  <si>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</si>
  <si>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</si>
  <si>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</si>
  <si>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</si>
  <si>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</si>
  <si>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</si>
  <si>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</si>
  <si>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</si>
  <si>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</si>
  <si>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</si>
  <si>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</si>
  <si>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</si>
  <si>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</si>
  <si>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</si>
  <si>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</si>
  <si>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</si>
  <si>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</si>
  <si>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</si>
  <si>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</si>
  <si>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</si>
  <si>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</si>
  <si>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</si>
  <si>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</si>
  <si>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</si>
  <si>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</si>
  <si>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</si>
  <si>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</si>
  <si>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</si>
  <si>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</si>
  <si>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</si>
  <si>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</si>
  <si>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</si>
  <si>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</si>
  <si>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</si>
  <si>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</si>
  <si>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</si>
  <si>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</si>
  <si>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</si>
  <si>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</si>
  <si>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</si>
  <si>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</si>
  <si>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</si>
  <si>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</si>
  <si>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</si>
  <si>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</si>
  <si>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</si>
  <si>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</si>
  <si>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</si>
  <si>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</si>
  <si>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</si>
  <si>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</si>
  <si>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</si>
  <si>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</si>
  <si>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</si>
  <si>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</si>
  <si>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</si>
  <si>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</si>
  <si>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</si>
  <si>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</si>
  <si>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</si>
  <si>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</si>
  <si>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</si>
  <si>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</si>
  <si>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</si>
  <si>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</si>
  <si>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</si>
  <si>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</si>
  <si>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</si>
  <si>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</si>
  <si>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</si>
  <si>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</si>
  <si>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</si>
  <si>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</si>
  <si>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</si>
  <si>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</si>
  <si>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</si>
  <si>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</si>
  <si>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</si>
  <si>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</si>
  <si>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</si>
  <si>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</si>
  <si>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</si>
  <si>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</si>
  <si>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</si>
  <si>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</si>
  <si>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</si>
  <si>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</si>
  <si>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</si>
  <si>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</si>
  <si>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</si>
  <si>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</si>
  <si>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</si>
  <si>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>_______________________________________________________</t>
  </si>
  <si>
    <t>_____________________________________________________________</t>
  </si>
  <si>
    <t xml:space="preserve">          LIC. ROBERTO OVALLES</t>
  </si>
  <si>
    <t xml:space="preserve">    ENC. DE PLANIFICACIÓN Y DESARROLLO</t>
  </si>
  <si>
    <t xml:space="preserve">              DIRECTOR ADMINISTRATIVO FINANCIERO</t>
  </si>
  <si>
    <t xml:space="preserve">  LIC. RAMÓN SOTO DE LA CRUZ</t>
  </si>
  <si>
    <t>Julio</t>
  </si>
  <si>
    <t xml:space="preserve">Agosto </t>
  </si>
  <si>
    <t>Septiembre</t>
  </si>
  <si>
    <t>AGRON. FRANCISCO GUILLERMO GARCIA GARCIA</t>
  </si>
  <si>
    <t>_________________________________________________________________________</t>
  </si>
  <si>
    <t xml:space="preserve"> DIRECTOR GENERAL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</si>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</sst>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43" fontId="2" fillId="0" borderId="0" xfId="1" applyFont="1" applyAlignment="1">
      <alignment vertical="center" wrapText="1" readingOrder="1"/>
    </xf>
    <xf numFmtId="43" fontId="0" fillId="0" borderId="0" xfId="1" applyFont="1"/>
    <xf numFmtId="43" fontId="3" fillId="0" borderId="0" xfId="1" applyFont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0" fontId="6" fillId="0" borderId="0" xfId="0" applyFont="1"/>
    <xf numFmtId="43" fontId="6" fillId="0" borderId="0" xfId="1" applyFont="1" applyAlignment="1"/>
    <xf numFmtId="43" fontId="5" fillId="0" borderId="0" xfId="1" applyFont="1"/>
    <xf numFmtId="49" fontId="6" fillId="0" borderId="0" xfId="1" applyNumberFormat="1" applyFont="1" applyAlignment="1">
      <alignment wrapText="1"/>
    </xf>
    <xf numFmtId="43" fontId="1" fillId="0" borderId="0" xfId="1" applyFont="1"/>
    <xf numFmtId="43" fontId="8" fillId="0" borderId="0" xfId="1" applyFont="1"/>
    <xf numFmtId="43" fontId="10" fillId="0" borderId="0" xfId="1" applyFont="1" applyAlignment="1">
      <alignment horizontal="center"/>
    </xf>
    <xf numFmtId="43" fontId="11" fillId="0" borderId="0" xfId="1" applyFont="1" applyAlignment="1"/>
    <xf numFmtId="43" fontId="7" fillId="0" borderId="0" xfId="1" applyFont="1"/>
    <xf numFmtId="43" fontId="12" fillId="0" borderId="0" xfId="1" applyFont="1" applyAlignment="1">
      <alignment horizontal="center"/>
    </xf>
    <xf numFmtId="43" fontId="13" fillId="0" borderId="0" xfId="1" applyFont="1"/>
    <xf numFmtId="43" fontId="9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9" fillId="0" borderId="0" xfId="1" applyFont="1" applyBorder="1" applyAlignment="1">
      <alignment horizontal="center"/>
    </xf>
    <xf numFmtId="43" fontId="1" fillId="0" borderId="0" xfId="1" applyFont="1" applyBorder="1"/>
    <xf numFmtId="43" fontId="7" fillId="0" borderId="0" xfId="1" applyFont="1" applyBorder="1" applyAlignment="1"/>
    <xf numFmtId="43" fontId="9" fillId="0" borderId="0" xfId="1" applyFont="1" applyBorder="1" applyAlignment="1"/>
    <xf numFmtId="43" fontId="1" fillId="0" borderId="0" xfId="1" applyFont="1" applyBorder="1" applyAlignment="1"/>
    <xf numFmtId="43" fontId="11" fillId="0" borderId="0" xfId="1" applyFont="1" applyBorder="1" applyAlignment="1"/>
    <xf numFmtId="43" fontId="12" fillId="0" borderId="0" xfId="1" applyFont="1" applyBorder="1" applyAlignment="1">
      <alignment horizontal="center"/>
    </xf>
    <xf numFmtId="43" fontId="9" fillId="0" borderId="0" xfId="1" applyFont="1" applyAlignment="1"/>
    <xf numFmtId="43" fontId="14" fillId="3" borderId="3" xfId="1" applyFont="1" applyFill="1" applyBorder="1" applyAlignment="1">
      <alignment horizontal="center"/>
    </xf>
    <xf numFmtId="43" fontId="14" fillId="3" borderId="4" xfId="1" applyFont="1" applyFill="1" applyBorder="1" applyAlignment="1">
      <alignment horizontal="center"/>
    </xf>
    <xf numFmtId="43" fontId="1" fillId="0" borderId="0" xfId="1" applyFont="1" applyAlignment="1"/>
    <xf numFmtId="0" fontId="1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1" applyNumberFormat="1" applyFont="1" applyAlignment="1">
      <alignment wrapText="1"/>
    </xf>
    <xf numFmtId="43" fontId="16" fillId="0" borderId="8" xfId="1" applyFont="1" applyBorder="1" applyAlignment="1"/>
    <xf numFmtId="43" fontId="16" fillId="0" borderId="0" xfId="1" applyFont="1" applyAlignment="1"/>
    <xf numFmtId="43" fontId="16" fillId="0" borderId="0" xfId="1" applyFont="1" applyAlignment="1">
      <alignment horizontal="right"/>
    </xf>
    <xf numFmtId="43" fontId="5" fillId="0" borderId="0" xfId="1" applyFont="1" applyAlignment="1"/>
    <xf numFmtId="43" fontId="5" fillId="0" borderId="0" xfId="1" applyFont="1" applyAlignment="1">
      <alignment horizontal="right"/>
    </xf>
    <xf numFmtId="43" fontId="5" fillId="0" borderId="0" xfId="1" applyFont="1" applyBorder="1" applyAlignment="1">
      <alignment horizontal="right"/>
    </xf>
    <xf numFmtId="43" fontId="5" fillId="0" borderId="0" xfId="1" applyFont="1" applyAlignment="1">
      <alignment wrapText="1"/>
    </xf>
    <xf numFmtId="43" fontId="17" fillId="2" borderId="9" xfId="1" applyFont="1" applyFill="1" applyBorder="1" applyAlignment="1">
      <alignment vertical="center"/>
    </xf>
    <xf numFmtId="43" fontId="18" fillId="0" borderId="8" xfId="1" applyFont="1" applyBorder="1" applyAlignment="1">
      <alignment horizontal="right"/>
    </xf>
    <xf numFmtId="43" fontId="19" fillId="0" borderId="0" xfId="1" applyFont="1"/>
    <xf numFmtId="43" fontId="18" fillId="0" borderId="0" xfId="1" applyFont="1" applyAlignment="1">
      <alignment horizontal="right"/>
    </xf>
    <xf numFmtId="43" fontId="19" fillId="0" borderId="0" xfId="1" applyFont="1" applyAlignment="1">
      <alignment horizontal="right"/>
    </xf>
    <xf numFmtId="43" fontId="19" fillId="0" borderId="0" xfId="1" applyFont="1" applyBorder="1" applyAlignment="1">
      <alignment horizontal="right"/>
    </xf>
    <xf numFmtId="43" fontId="18" fillId="0" borderId="0" xfId="1" applyFont="1" applyBorder="1" applyAlignment="1">
      <alignment horizontal="right"/>
    </xf>
    <xf numFmtId="43" fontId="20" fillId="2" borderId="9" xfId="1" applyFont="1" applyFill="1" applyBorder="1" applyAlignment="1">
      <alignment horizontal="right"/>
    </xf>
    <xf numFmtId="0" fontId="19" fillId="0" borderId="0" xfId="0" applyFont="1"/>
    <xf numFmtId="43" fontId="19" fillId="0" borderId="0" xfId="1" applyFont="1" applyAlignment="1"/>
    <xf numFmtId="43" fontId="12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12" fillId="0" borderId="0" xfId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Border="1" applyAlignment="1">
      <alignment horizontal="center" vertical="center" wrapText="1" readingOrder="1"/>
    </xf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Border="1" applyAlignment="1">
      <alignment horizontal="center"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2" xfId="1" applyFont="1" applyBorder="1" applyAlignment="1">
      <alignment horizontal="center" vertical="top" wrapText="1" readingOrder="1"/>
    </xf>
    <xf numFmtId="43" fontId="14" fillId="2" borderId="3" xfId="1" applyFont="1" applyFill="1" applyBorder="1" applyAlignment="1">
      <alignment vertical="center"/>
    </xf>
    <xf numFmtId="43" fontId="14" fillId="2" borderId="3" xfId="1" applyFont="1" applyFill="1" applyBorder="1" applyAlignment="1">
      <alignment horizontal="center" vertical="center" wrapText="1"/>
    </xf>
    <xf numFmtId="43" fontId="14" fillId="2" borderId="5" xfId="1" applyFont="1" applyFill="1" applyBorder="1" applyAlignment="1">
      <alignment horizontal="center" vertical="center" wrapText="1"/>
    </xf>
    <xf numFmtId="43" fontId="14" fillId="2" borderId="4" xfId="1" applyFont="1" applyFill="1" applyBorder="1" applyAlignment="1">
      <alignment horizontal="center" vertical="center" wrapText="1"/>
    </xf>
    <xf numFmtId="43" fontId="14" fillId="2" borderId="7" xfId="1" applyFont="1" applyFill="1" applyBorder="1" applyAlignment="1">
      <alignment horizontal="center" vertical="center" wrapText="1"/>
    </xf>
    <xf numFmtId="43" fontId="14" fillId="3" borderId="5" xfId="1" applyFont="1" applyFill="1" applyBorder="1" applyAlignment="1">
      <alignment horizontal="center" vertical="center"/>
    </xf>
    <xf numFmtId="43" fontId="14" fillId="3" borderId="10" xfId="1" applyFont="1" applyFill="1" applyBorder="1" applyAlignment="1">
      <alignment horizontal="center" vertical="center"/>
    </xf>
    <xf numFmtId="43" fontId="14" fillId="3" borderId="6" xfId="1" applyFont="1" applyFill="1" applyBorder="1" applyAlignment="1">
      <alignment horizontal="center" vertical="center"/>
    </xf>
    <xf numFmtId="43" fontId="21" fillId="0" borderId="8" xfId="1" applyFont="1" applyBorder="1" applyAlignment="1">
      <alignment horizontal="right"/>
    </xf>
    <xf numFmtId="43" fontId="21" fillId="0" borderId="0" xfId="1" applyFont="1" applyAlignment="1">
      <alignment horizontal="right"/>
    </xf>
    <xf numFmtId="43" fontId="6" fillId="0" borderId="0" xfId="1" applyFont="1" applyAlignment="1">
      <alignment horizontal="right"/>
    </xf>
    <xf numFmtId="43" fontId="21" fillId="0" borderId="0" xfId="1" applyFont="1" applyBorder="1" applyAlignment="1">
      <alignment horizontal="right"/>
    </xf>
    <xf numFmtId="43" fontId="22" fillId="2" borderId="9" xfId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38101</xdr:rowOff>
    </xdr:from>
    <xdr:to>
      <xdr:col>0</xdr:col>
      <xdr:colOff>1428750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4C4BB6-5019-4556-A1E5-1812ABFE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8101"/>
          <a:ext cx="1181100" cy="895349"/>
        </a:xfrm>
        <a:prstGeom prst="rect">
          <a:avLst/>
        </a:prstGeom>
      </xdr:spPr>
    </xdr:pic>
    <xdr:clientData/>
  </xdr:twoCellAnchor>
  <xdr:oneCellAnchor>
    <xdr:from>
      <xdr:col>13</xdr:col>
      <xdr:colOff>527343</xdr:colOff>
      <xdr:row>0</xdr:row>
      <xdr:rowOff>94652</xdr:rowOff>
    </xdr:from>
    <xdr:ext cx="866775" cy="821581"/>
    <xdr:pic>
      <xdr:nvPicPr>
        <xdr:cNvPr id="6" name="Imagen 5">
          <a:extLst>
            <a:ext uri="{FF2B5EF4-FFF2-40B4-BE49-F238E27FC236}">
              <a16:creationId xmlns:a16="http://schemas.microsoft.com/office/drawing/2014/main" id="{70FFF1C2-79F9-4AAC-94EB-6BEC5E443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50963" y="94652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8EF5-B27D-41A7-A02D-F3FB0726D206}">
  <dimension ref="A1:Y113"/>
  <sheetViews>
    <sheetView tabSelected="1" view="pageLayout" topLeftCell="A88" zoomScaleNormal="89" workbookViewId="0">
      <selection activeCell="I11" sqref="I11"/>
    </sheetView>
  </sheetViews>
  <sheetFormatPr baseColWidth="10" defaultColWidth="11.44140625" defaultRowHeight="14.4" x14ac:dyDescent="0.3"/>
  <cols>
    <col min="1" max="1" width="43.6640625" style="2" customWidth="1"/>
    <col min="2" max="2" width="16.5546875" style="2" customWidth="1"/>
    <col min="3" max="3" width="15.109375" style="2" customWidth="1"/>
    <col min="4" max="5" width="12" style="2" customWidth="1"/>
    <col min="6" max="6" width="11.44140625" style="2" customWidth="1"/>
    <col min="7" max="8" width="11.21875" style="2" customWidth="1"/>
    <col min="9" max="9" width="11.44140625" style="2" customWidth="1"/>
    <col min="10" max="10" width="11.33203125" style="2" customWidth="1"/>
    <col min="11" max="11" width="11.5546875" style="2" customWidth="1"/>
    <col min="12" max="12" width="11.21875" style="2" customWidth="1"/>
    <col min="13" max="13" width="12.77734375" style="2" customWidth="1"/>
    <col min="14" max="14" width="12" style="2" customWidth="1"/>
    <col min="15" max="15" width="13" style="2" customWidth="1"/>
    <col min="16" max="16" width="16.21875" style="2" bestFit="1" customWidth="1"/>
    <col min="17" max="17" width="14.44140625" style="2" bestFit="1" customWidth="1"/>
    <col min="18" max="18" width="13.44140625" style="2" bestFit="1" customWidth="1"/>
    <col min="19" max="24" width="14.44140625" style="2" bestFit="1" customWidth="1"/>
    <col min="25" max="25" width="15.88671875" style="2" bestFit="1" customWidth="1"/>
    <col min="26" max="16384" width="11.44140625" style="2"/>
  </cols>
  <sheetData>
    <row r="1" spans="1:25" ht="28.5" customHeight="1" x14ac:dyDescent="0.3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 x14ac:dyDescent="0.3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customHeight="1" x14ac:dyDescent="0.3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 customHeight="1" x14ac:dyDescent="0.3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5.5" customHeight="1" x14ac:dyDescent="0.3">
      <c r="A5" s="61" t="s">
        <v>4</v>
      </c>
      <c r="B5" s="62" t="s">
        <v>5</v>
      </c>
      <c r="C5" s="64" t="s">
        <v>6</v>
      </c>
      <c r="D5" s="66" t="s">
        <v>7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1:25" x14ac:dyDescent="0.3">
      <c r="A6" s="61"/>
      <c r="B6" s="63"/>
      <c r="C6" s="65"/>
      <c r="D6" s="26" t="s">
        <v>8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13</v>
      </c>
      <c r="J6" s="27" t="s">
        <v>103</v>
      </c>
      <c r="K6" s="27" t="s">
        <v>104</v>
      </c>
      <c r="L6" s="27" t="s">
        <v>105</v>
      </c>
      <c r="M6" s="27" t="s">
        <v>109</v>
      </c>
      <c r="N6" s="27" t="s">
        <v>110</v>
      </c>
      <c r="O6" s="27" t="s">
        <v>14</v>
      </c>
    </row>
    <row r="7" spans="1:25" x14ac:dyDescent="0.3">
      <c r="A7" s="33" t="s">
        <v>15</v>
      </c>
      <c r="B7" s="41">
        <f>+B8+B14+B24+B50+B60+B72</f>
        <v>2008317326</v>
      </c>
      <c r="C7" s="41">
        <f>+C8+C14+C24+C50+C60+C72</f>
        <v>406255046.18000001</v>
      </c>
      <c r="D7" s="69">
        <f t="shared" ref="D7:O7" si="0">+D8+D14+D24+D50+D60+D72+D76</f>
        <v>118747720.78</v>
      </c>
      <c r="E7" s="69">
        <f t="shared" si="0"/>
        <v>134768131.88</v>
      </c>
      <c r="F7" s="69">
        <f t="shared" si="0"/>
        <v>207200886.73000002</v>
      </c>
      <c r="G7" s="69">
        <f t="shared" si="0"/>
        <v>227470063.06999999</v>
      </c>
      <c r="H7" s="69">
        <f t="shared" si="0"/>
        <v>179924400.82999998</v>
      </c>
      <c r="I7" s="69">
        <f t="shared" si="0"/>
        <v>200757302.63</v>
      </c>
      <c r="J7" s="69">
        <f t="shared" ref="J7:K7" si="1">+J8+J14+J24+J50+J60+J72+J76</f>
        <v>140725455.48000002</v>
      </c>
      <c r="K7" s="69">
        <f t="shared" si="1"/>
        <v>217550090.71000001</v>
      </c>
      <c r="L7" s="69">
        <f t="shared" ref="L7" si="2">+L8+L14+L24+L50+L60+L72+L76</f>
        <v>174851154.15000001</v>
      </c>
      <c r="M7" s="41">
        <f t="shared" ref="M7:N7" si="3">+M8+M14+M24+M50+M60+M72+M76</f>
        <v>140525942.93000001</v>
      </c>
      <c r="N7" s="41">
        <f>+N8+N14+N24+N50+N60+N72+N76</f>
        <v>328823035.88</v>
      </c>
      <c r="O7" s="41">
        <f t="shared" si="0"/>
        <v>2071344185.0700002</v>
      </c>
      <c r="P7" s="42">
        <f>+C7-406255046.18</f>
        <v>0</v>
      </c>
      <c r="Q7" s="42"/>
    </row>
    <row r="8" spans="1:25" x14ac:dyDescent="0.3">
      <c r="A8" s="34" t="s">
        <v>16</v>
      </c>
      <c r="B8" s="43">
        <f t="shared" ref="B8:G8" si="4">SUM(B9:B13)</f>
        <v>1429221887</v>
      </c>
      <c r="C8" s="43">
        <f t="shared" si="4"/>
        <v>143284395.47999999</v>
      </c>
      <c r="D8" s="70">
        <f t="shared" si="4"/>
        <v>104859569.31999999</v>
      </c>
      <c r="E8" s="70">
        <f t="shared" si="4"/>
        <v>105191686.7</v>
      </c>
      <c r="F8" s="70">
        <f t="shared" si="4"/>
        <v>106177617.59</v>
      </c>
      <c r="G8" s="70">
        <f t="shared" si="4"/>
        <v>204870157.58000001</v>
      </c>
      <c r="H8" s="70">
        <f t="shared" ref="H8:O8" si="5">SUM(H9:H13)</f>
        <v>109244955.60000001</v>
      </c>
      <c r="I8" s="70">
        <f t="shared" si="5"/>
        <v>105296334.23999999</v>
      </c>
      <c r="J8" s="70">
        <f t="shared" ref="J8:K8" si="6">SUM(J9:J13)</f>
        <v>106312922.45</v>
      </c>
      <c r="K8" s="70">
        <f t="shared" si="6"/>
        <v>113468485.03</v>
      </c>
      <c r="L8" s="70">
        <f t="shared" ref="L8" si="7">SUM(L9:L13)</f>
        <v>107314687.06</v>
      </c>
      <c r="M8" s="43">
        <f t="shared" ref="M8:N8" si="8">SUM(M9:M13)</f>
        <v>108937975.20000002</v>
      </c>
      <c r="N8" s="43">
        <f>SUM(N9:N13)</f>
        <v>261817327.66000003</v>
      </c>
      <c r="O8" s="43">
        <f t="shared" si="5"/>
        <v>1433491718.4300001</v>
      </c>
      <c r="P8" s="42"/>
      <c r="Q8" s="42"/>
    </row>
    <row r="9" spans="1:25" x14ac:dyDescent="0.3">
      <c r="A9" s="36" t="s">
        <v>17</v>
      </c>
      <c r="B9" s="44">
        <v>1219706215</v>
      </c>
      <c r="C9" s="44">
        <v>22141558.41</v>
      </c>
      <c r="D9" s="71">
        <v>89789299.819999993</v>
      </c>
      <c r="E9" s="71">
        <v>90234709.370000005</v>
      </c>
      <c r="F9" s="71">
        <v>91180798.450000003</v>
      </c>
      <c r="G9" s="71">
        <v>112027555.67</v>
      </c>
      <c r="H9" s="71">
        <v>94114828.430000007</v>
      </c>
      <c r="I9" s="71">
        <v>90121139.409999996</v>
      </c>
      <c r="J9" s="71">
        <v>91025232.489999995</v>
      </c>
      <c r="K9" s="71">
        <v>97959884.920000002</v>
      </c>
      <c r="L9" s="71">
        <v>91866451.370000005</v>
      </c>
      <c r="M9" s="44">
        <v>93254451.370000005</v>
      </c>
      <c r="N9" s="44">
        <v>181251098.37</v>
      </c>
      <c r="O9" s="45">
        <f>SUM(D9:N9)</f>
        <v>1122825449.6700001</v>
      </c>
      <c r="P9" s="42"/>
      <c r="Q9" s="42"/>
    </row>
    <row r="10" spans="1:25" x14ac:dyDescent="0.3">
      <c r="A10" s="36" t="s">
        <v>18</v>
      </c>
      <c r="B10" s="44">
        <v>38762651</v>
      </c>
      <c r="C10" s="44">
        <v>121142837.06999999</v>
      </c>
      <c r="D10" s="71">
        <v>1329000</v>
      </c>
      <c r="E10" s="71">
        <v>1329000</v>
      </c>
      <c r="F10" s="71">
        <v>1329000</v>
      </c>
      <c r="G10" s="71">
        <v>79018488.069999993</v>
      </c>
      <c r="H10" s="71">
        <v>1329000</v>
      </c>
      <c r="I10" s="71">
        <v>1344000</v>
      </c>
      <c r="J10" s="71">
        <v>1344000</v>
      </c>
      <c r="K10" s="71">
        <v>1389000</v>
      </c>
      <c r="L10" s="71">
        <v>1381000</v>
      </c>
      <c r="M10" s="44">
        <v>1375500</v>
      </c>
      <c r="N10" s="44">
        <v>66384149.549999997</v>
      </c>
      <c r="O10" s="45">
        <f t="shared" ref="O10:O13" si="9">SUM(D10:N10)</f>
        <v>157552137.62</v>
      </c>
      <c r="P10" s="42"/>
      <c r="Q10" s="42"/>
    </row>
    <row r="11" spans="1:25" x14ac:dyDescent="0.3">
      <c r="A11" s="36" t="s">
        <v>19</v>
      </c>
      <c r="B11" s="44">
        <v>450000</v>
      </c>
      <c r="C11" s="44"/>
      <c r="D11" s="71"/>
      <c r="E11" s="71"/>
      <c r="F11" s="71"/>
      <c r="G11" s="71">
        <v>49786.63</v>
      </c>
      <c r="H11" s="71">
        <v>29942.65</v>
      </c>
      <c r="I11" s="71">
        <v>30015.83</v>
      </c>
      <c r="J11" s="71">
        <v>31556.18</v>
      </c>
      <c r="K11" s="71">
        <v>23723.61</v>
      </c>
      <c r="L11" s="71">
        <v>0</v>
      </c>
      <c r="M11" s="44">
        <v>28669.79</v>
      </c>
      <c r="N11" s="44">
        <v>14292</v>
      </c>
      <c r="O11" s="45">
        <f t="shared" si="9"/>
        <v>207986.69000000003</v>
      </c>
      <c r="P11" s="42"/>
      <c r="Q11" s="42"/>
    </row>
    <row r="12" spans="1:25" x14ac:dyDescent="0.3">
      <c r="A12" s="36" t="s">
        <v>20</v>
      </c>
      <c r="B12" s="44"/>
      <c r="C12" s="44"/>
      <c r="D12" s="71"/>
      <c r="E12" s="71"/>
      <c r="F12" s="71"/>
      <c r="G12" s="71"/>
      <c r="H12" s="71"/>
      <c r="I12" s="71"/>
      <c r="J12" s="71">
        <v>0</v>
      </c>
      <c r="K12" s="71">
        <v>0</v>
      </c>
      <c r="L12" s="71">
        <v>0</v>
      </c>
      <c r="M12" s="44">
        <v>0</v>
      </c>
      <c r="N12" s="44">
        <v>0</v>
      </c>
      <c r="O12" s="45">
        <f t="shared" si="9"/>
        <v>0</v>
      </c>
      <c r="P12" s="42"/>
      <c r="Q12" s="42"/>
    </row>
    <row r="13" spans="1:25" x14ac:dyDescent="0.3">
      <c r="A13" s="36" t="s">
        <v>21</v>
      </c>
      <c r="B13" s="44">
        <v>170303021</v>
      </c>
      <c r="C13" s="44">
        <v>0</v>
      </c>
      <c r="D13" s="71">
        <v>13741269.5</v>
      </c>
      <c r="E13" s="71">
        <v>13627977.33</v>
      </c>
      <c r="F13" s="71">
        <v>13667819.140000001</v>
      </c>
      <c r="G13" s="71">
        <v>13774327.210000001</v>
      </c>
      <c r="H13" s="71">
        <v>13771184.52</v>
      </c>
      <c r="I13" s="71">
        <v>13801179</v>
      </c>
      <c r="J13" s="71">
        <v>13912133.779999999</v>
      </c>
      <c r="K13" s="71">
        <v>14095876.5</v>
      </c>
      <c r="L13" s="71">
        <v>14067235.689999999</v>
      </c>
      <c r="M13" s="44">
        <v>14279354.039999999</v>
      </c>
      <c r="N13" s="44">
        <v>14167787.74</v>
      </c>
      <c r="O13" s="45">
        <f t="shared" si="9"/>
        <v>152906144.45000002</v>
      </c>
      <c r="P13" s="42"/>
      <c r="Q13" s="42"/>
    </row>
    <row r="14" spans="1:25" x14ac:dyDescent="0.3">
      <c r="A14" s="34" t="s">
        <v>22</v>
      </c>
      <c r="B14" s="43">
        <f t="shared" ref="B14:F14" si="10">SUM(B15:B23)</f>
        <v>322519544</v>
      </c>
      <c r="C14" s="43">
        <f t="shared" si="10"/>
        <v>192790289.17000002</v>
      </c>
      <c r="D14" s="70">
        <f t="shared" si="10"/>
        <v>13888151.460000001</v>
      </c>
      <c r="E14" s="70">
        <f t="shared" si="10"/>
        <v>22766927.459999997</v>
      </c>
      <c r="F14" s="70">
        <f t="shared" si="10"/>
        <v>62545954.989999995</v>
      </c>
      <c r="G14" s="70">
        <f t="shared" ref="G14:O14" si="11">SUM(G15:G23)</f>
        <v>16959996.48</v>
      </c>
      <c r="H14" s="70">
        <f t="shared" si="11"/>
        <v>49952169.240000002</v>
      </c>
      <c r="I14" s="70">
        <f t="shared" si="11"/>
        <v>63690239.230000004</v>
      </c>
      <c r="J14" s="70">
        <f t="shared" ref="J14:K14" si="12">SUM(J15:J23)</f>
        <v>28353413.950000003</v>
      </c>
      <c r="K14" s="70">
        <f t="shared" si="12"/>
        <v>70804556.349999994</v>
      </c>
      <c r="L14" s="70">
        <f t="shared" ref="L14" si="13">SUM(L15:L23)</f>
        <v>39268629.060000002</v>
      </c>
      <c r="M14" s="43">
        <f t="shared" ref="M14:N14" si="14">SUM(M15:M23)</f>
        <v>22593909.219999999</v>
      </c>
      <c r="N14" s="43">
        <f t="shared" si="14"/>
        <v>54436852.169999994</v>
      </c>
      <c r="O14" s="43">
        <f t="shared" si="11"/>
        <v>445260799.60999995</v>
      </c>
      <c r="P14" s="42"/>
      <c r="Q14" s="42"/>
    </row>
    <row r="15" spans="1:25" x14ac:dyDescent="0.3">
      <c r="A15" s="36" t="s">
        <v>23</v>
      </c>
      <c r="B15" s="44">
        <v>157195000</v>
      </c>
      <c r="C15" s="44">
        <v>46576682.210000001</v>
      </c>
      <c r="D15" s="71">
        <v>13847639.890000001</v>
      </c>
      <c r="E15" s="71">
        <v>12005404.99</v>
      </c>
      <c r="F15" s="71">
        <v>27782830.25</v>
      </c>
      <c r="G15" s="71">
        <v>3043473.6</v>
      </c>
      <c r="H15" s="71">
        <v>17958647.41</v>
      </c>
      <c r="I15" s="71">
        <v>34332113.460000001</v>
      </c>
      <c r="J15" s="71">
        <v>12693975.25</v>
      </c>
      <c r="K15" s="71">
        <v>18805672.449999999</v>
      </c>
      <c r="L15" s="71">
        <v>3350655.14</v>
      </c>
      <c r="M15" s="44">
        <v>13175890.09</v>
      </c>
      <c r="N15" s="44">
        <v>38023757.82</v>
      </c>
      <c r="O15" s="45">
        <f t="shared" ref="O15:O23" si="15">SUM(D15:N15)</f>
        <v>195020060.34999996</v>
      </c>
      <c r="P15" s="42"/>
      <c r="Q15" s="42"/>
    </row>
    <row r="16" spans="1:25" x14ac:dyDescent="0.3">
      <c r="A16" s="36" t="s">
        <v>24</v>
      </c>
      <c r="B16" s="44">
        <v>14060000</v>
      </c>
      <c r="C16" s="44">
        <v>-449199.01</v>
      </c>
      <c r="D16" s="71"/>
      <c r="E16" s="71"/>
      <c r="F16" s="71">
        <v>956575</v>
      </c>
      <c r="G16" s="71">
        <v>197699.09</v>
      </c>
      <c r="H16" s="71">
        <v>224091.44</v>
      </c>
      <c r="I16" s="71">
        <v>1386500</v>
      </c>
      <c r="J16" s="71">
        <v>1056524.8</v>
      </c>
      <c r="K16" s="71">
        <v>1261349.2</v>
      </c>
      <c r="L16" s="71">
        <v>17700</v>
      </c>
      <c r="M16" s="44">
        <v>1157176</v>
      </c>
      <c r="N16" s="44">
        <v>554132.43999999994</v>
      </c>
      <c r="O16" s="45">
        <f t="shared" si="15"/>
        <v>6811747.9700000007</v>
      </c>
      <c r="P16" s="42"/>
      <c r="Q16" s="42"/>
    </row>
    <row r="17" spans="1:17" x14ac:dyDescent="0.3">
      <c r="A17" s="36" t="s">
        <v>25</v>
      </c>
      <c r="B17" s="44">
        <v>25780308</v>
      </c>
      <c r="C17" s="44">
        <v>1178600</v>
      </c>
      <c r="D17" s="71"/>
      <c r="E17" s="71">
        <v>3950450</v>
      </c>
      <c r="F17" s="71">
        <v>1113250</v>
      </c>
      <c r="G17" s="71">
        <v>1781100</v>
      </c>
      <c r="H17" s="71">
        <v>1024050</v>
      </c>
      <c r="I17" s="71">
        <v>4738450</v>
      </c>
      <c r="J17" s="71">
        <v>1340150</v>
      </c>
      <c r="K17" s="71">
        <v>2932850</v>
      </c>
      <c r="L17" s="71">
        <v>623200</v>
      </c>
      <c r="M17" s="44">
        <v>3475350</v>
      </c>
      <c r="N17" s="44">
        <v>1611700</v>
      </c>
      <c r="O17" s="45">
        <f t="shared" si="15"/>
        <v>22590550</v>
      </c>
      <c r="P17" s="42"/>
      <c r="Q17" s="42"/>
    </row>
    <row r="18" spans="1:17" x14ac:dyDescent="0.3">
      <c r="A18" s="36" t="s">
        <v>26</v>
      </c>
      <c r="B18" s="44">
        <v>2934600</v>
      </c>
      <c r="C18" s="44">
        <v>-350000</v>
      </c>
      <c r="D18" s="71"/>
      <c r="E18" s="71">
        <v>300000</v>
      </c>
      <c r="F18" s="71">
        <v>0</v>
      </c>
      <c r="G18" s="71">
        <v>300000</v>
      </c>
      <c r="H18" s="71">
        <v>300000</v>
      </c>
      <c r="I18" s="71">
        <v>300000</v>
      </c>
      <c r="J18" s="71">
        <v>0</v>
      </c>
      <c r="K18" s="71">
        <v>300000</v>
      </c>
      <c r="L18" s="71">
        <v>0</v>
      </c>
      <c r="M18" s="44">
        <v>300000</v>
      </c>
      <c r="N18" s="44">
        <v>300000</v>
      </c>
      <c r="O18" s="45">
        <f t="shared" si="15"/>
        <v>2100000</v>
      </c>
      <c r="P18" s="42"/>
      <c r="Q18" s="42"/>
    </row>
    <row r="19" spans="1:17" x14ac:dyDescent="0.3">
      <c r="A19" s="36" t="s">
        <v>27</v>
      </c>
      <c r="B19" s="44">
        <v>20286028</v>
      </c>
      <c r="C19" s="44">
        <v>157684.63</v>
      </c>
      <c r="D19" s="71"/>
      <c r="E19" s="71"/>
      <c r="F19" s="71">
        <v>3451311.06</v>
      </c>
      <c r="G19" s="71">
        <v>540383.88</v>
      </c>
      <c r="H19" s="71">
        <v>786697.88</v>
      </c>
      <c r="I19" s="71">
        <v>3920211.87</v>
      </c>
      <c r="J19" s="71">
        <v>346149.06</v>
      </c>
      <c r="K19" s="71">
        <v>1536832.3</v>
      </c>
      <c r="L19" s="71">
        <v>960695.33</v>
      </c>
      <c r="M19" s="44">
        <v>864236.83</v>
      </c>
      <c r="N19" s="44">
        <v>989059.01</v>
      </c>
      <c r="O19" s="45">
        <f t="shared" si="15"/>
        <v>13395577.220000003</v>
      </c>
      <c r="P19" s="42"/>
      <c r="Q19" s="42"/>
    </row>
    <row r="20" spans="1:17" ht="13.5" customHeight="1" x14ac:dyDescent="0.3">
      <c r="A20" s="36" t="s">
        <v>28</v>
      </c>
      <c r="B20" s="44">
        <v>20436800</v>
      </c>
      <c r="C20" s="44">
        <v>8400969.0899999999</v>
      </c>
      <c r="D20" s="71">
        <v>40511.57</v>
      </c>
      <c r="E20" s="71">
        <v>633877.81999999995</v>
      </c>
      <c r="F20" s="71">
        <v>1387265.46</v>
      </c>
      <c r="G20" s="71">
        <v>663344.37</v>
      </c>
      <c r="H20" s="71">
        <v>788214.99</v>
      </c>
      <c r="I20" s="71">
        <v>960547.28</v>
      </c>
      <c r="J20" s="71">
        <v>705458.23</v>
      </c>
      <c r="K20" s="71">
        <v>592094.5</v>
      </c>
      <c r="L20" s="71">
        <v>10857887.4</v>
      </c>
      <c r="M20" s="44">
        <v>3129560.5</v>
      </c>
      <c r="N20" s="44">
        <v>7030902.6900000004</v>
      </c>
      <c r="O20" s="45">
        <f t="shared" si="15"/>
        <v>26789664.810000002</v>
      </c>
      <c r="P20" s="42"/>
      <c r="Q20" s="42"/>
    </row>
    <row r="21" spans="1:17" ht="29.25" customHeight="1" x14ac:dyDescent="0.3">
      <c r="A21" s="39" t="s">
        <v>29</v>
      </c>
      <c r="B21" s="44">
        <v>17898800</v>
      </c>
      <c r="C21" s="44">
        <v>116769147.23999999</v>
      </c>
      <c r="D21" s="71"/>
      <c r="E21" s="71">
        <v>77194.649999999994</v>
      </c>
      <c r="F21" s="71">
        <v>20649682.390000001</v>
      </c>
      <c r="G21" s="71">
        <v>2218170.56</v>
      </c>
      <c r="H21" s="71">
        <v>16031387.039999999</v>
      </c>
      <c r="I21" s="71">
        <v>14859884.23</v>
      </c>
      <c r="J21" s="71">
        <v>12181656.609999999</v>
      </c>
      <c r="K21" s="71">
        <v>29642925.899999999</v>
      </c>
      <c r="L21" s="71">
        <v>21047868.010000002</v>
      </c>
      <c r="M21" s="44">
        <v>2784276.5</v>
      </c>
      <c r="N21" s="44">
        <v>3269932.73</v>
      </c>
      <c r="O21" s="45">
        <f t="shared" si="15"/>
        <v>122762978.62</v>
      </c>
      <c r="P21" s="42"/>
      <c r="Q21" s="42"/>
    </row>
    <row r="22" spans="1:17" x14ac:dyDescent="0.3">
      <c r="A22" s="36" t="s">
        <v>30</v>
      </c>
      <c r="B22" s="44">
        <v>51428008</v>
      </c>
      <c r="C22" s="44">
        <v>22422631.710000001</v>
      </c>
      <c r="D22" s="71"/>
      <c r="E22" s="71">
        <v>5800000</v>
      </c>
      <c r="F22" s="71">
        <v>5095257.9400000004</v>
      </c>
      <c r="G22" s="71">
        <v>8215824.9800000004</v>
      </c>
      <c r="H22" s="71">
        <v>10702879.279999999</v>
      </c>
      <c r="I22" s="71">
        <v>2041259.49</v>
      </c>
      <c r="J22" s="71">
        <v>29500</v>
      </c>
      <c r="K22" s="71">
        <v>15546333</v>
      </c>
      <c r="L22" s="71">
        <v>118042.48</v>
      </c>
      <c r="M22" s="44">
        <v>0</v>
      </c>
      <c r="N22" s="44">
        <v>398416.78</v>
      </c>
      <c r="O22" s="45">
        <f t="shared" si="15"/>
        <v>47947513.949999996</v>
      </c>
      <c r="P22" s="42"/>
      <c r="Q22" s="42"/>
    </row>
    <row r="23" spans="1:17" x14ac:dyDescent="0.3">
      <c r="A23" s="36" t="s">
        <v>31</v>
      </c>
      <c r="B23" s="44">
        <v>12500000</v>
      </c>
      <c r="C23" s="44">
        <v>-1916226.7</v>
      </c>
      <c r="D23" s="71"/>
      <c r="E23" s="71"/>
      <c r="F23" s="71">
        <v>2109782.89</v>
      </c>
      <c r="G23" s="71">
        <v>0</v>
      </c>
      <c r="H23" s="71">
        <v>2136201.2000000002</v>
      </c>
      <c r="I23" s="71">
        <v>1151272.8999999999</v>
      </c>
      <c r="J23" s="71">
        <v>0</v>
      </c>
      <c r="K23" s="71">
        <v>186499</v>
      </c>
      <c r="L23" s="71">
        <v>2292580.7000000002</v>
      </c>
      <c r="M23" s="44">
        <v>-2292580.7000000002</v>
      </c>
      <c r="N23" s="44">
        <v>2258950.7000000002</v>
      </c>
      <c r="O23" s="45">
        <f t="shared" si="15"/>
        <v>7842706.6900000004</v>
      </c>
      <c r="P23" s="42"/>
      <c r="Q23" s="42"/>
    </row>
    <row r="24" spans="1:17" x14ac:dyDescent="0.3">
      <c r="A24" s="34" t="s">
        <v>32</v>
      </c>
      <c r="B24" s="43">
        <f>SUM(B25:B33)</f>
        <v>104829976</v>
      </c>
      <c r="C24" s="43">
        <f>SUM(C25:C33)</f>
        <v>5352107.67</v>
      </c>
      <c r="D24" s="70">
        <f t="shared" ref="D24:E24" si="16">SUM(D25:D33)</f>
        <v>0</v>
      </c>
      <c r="E24" s="70">
        <f t="shared" si="16"/>
        <v>830762.28</v>
      </c>
      <c r="F24" s="70">
        <f t="shared" ref="F24" si="17">SUM(F25:F33)</f>
        <v>10582372.359999999</v>
      </c>
      <c r="G24" s="70">
        <f t="shared" ref="G24:O24" si="18">SUM(G25:G33)</f>
        <v>4067510.1599999997</v>
      </c>
      <c r="H24" s="70">
        <f t="shared" si="18"/>
        <v>16771786.5</v>
      </c>
      <c r="I24" s="70">
        <f t="shared" si="18"/>
        <v>9056354.0500000007</v>
      </c>
      <c r="J24" s="70">
        <f t="shared" ref="J24:K24" si="19">SUM(J25:J33)</f>
        <v>5309446.71</v>
      </c>
      <c r="K24" s="70">
        <f t="shared" si="19"/>
        <v>17229177.93</v>
      </c>
      <c r="L24" s="70">
        <f t="shared" ref="L24" si="20">SUM(L25:L33)</f>
        <v>12625931.210000001</v>
      </c>
      <c r="M24" s="43">
        <f t="shared" ref="M24:N24" si="21">SUM(M25:M33)</f>
        <v>2803108.85</v>
      </c>
      <c r="N24" s="43">
        <f t="shared" si="21"/>
        <v>6751518.0899999999</v>
      </c>
      <c r="O24" s="43">
        <f t="shared" si="18"/>
        <v>86027968.140000001</v>
      </c>
      <c r="P24" s="42"/>
      <c r="Q24" s="42"/>
    </row>
    <row r="25" spans="1:17" x14ac:dyDescent="0.3">
      <c r="A25" s="36" t="s">
        <v>33</v>
      </c>
      <c r="B25" s="44">
        <v>6120745</v>
      </c>
      <c r="C25" s="44">
        <v>2451387.39</v>
      </c>
      <c r="D25" s="71"/>
      <c r="E25" s="71">
        <v>600000</v>
      </c>
      <c r="F25" s="71">
        <v>695363.14</v>
      </c>
      <c r="G25" s="71">
        <v>158820</v>
      </c>
      <c r="H25" s="71">
        <v>2481000</v>
      </c>
      <c r="I25" s="71">
        <v>155304</v>
      </c>
      <c r="J25" s="71">
        <v>128532</v>
      </c>
      <c r="K25" s="71">
        <v>2095289.96</v>
      </c>
      <c r="L25" s="71">
        <v>115620</v>
      </c>
      <c r="M25" s="44">
        <v>204902.85</v>
      </c>
      <c r="N25" s="44">
        <v>663722.09</v>
      </c>
      <c r="O25" s="45">
        <f t="shared" ref="O25:O33" si="22">SUM(D25:N25)</f>
        <v>7298554.04</v>
      </c>
      <c r="P25" s="42"/>
      <c r="Q25" s="42"/>
    </row>
    <row r="26" spans="1:17" x14ac:dyDescent="0.3">
      <c r="A26" s="36" t="s">
        <v>34</v>
      </c>
      <c r="B26" s="44">
        <v>3212500</v>
      </c>
      <c r="C26" s="44">
        <v>-1545693.11</v>
      </c>
      <c r="D26" s="71"/>
      <c r="E26" s="71"/>
      <c r="F26" s="71">
        <v>808788.71</v>
      </c>
      <c r="G26" s="71">
        <v>0</v>
      </c>
      <c r="H26" s="71">
        <v>485723.4</v>
      </c>
      <c r="I26" s="71">
        <v>0</v>
      </c>
      <c r="J26" s="71">
        <v>3000.15</v>
      </c>
      <c r="K26" s="71">
        <v>189744</v>
      </c>
      <c r="L26" s="71">
        <v>0</v>
      </c>
      <c r="M26" s="44">
        <v>10700</v>
      </c>
      <c r="N26" s="44">
        <v>0</v>
      </c>
      <c r="O26" s="45">
        <f t="shared" si="22"/>
        <v>1497956.2599999998</v>
      </c>
      <c r="P26" s="42"/>
      <c r="Q26" s="42"/>
    </row>
    <row r="27" spans="1:17" x14ac:dyDescent="0.3">
      <c r="A27" s="36" t="s">
        <v>35</v>
      </c>
      <c r="B27" s="44">
        <v>6770232</v>
      </c>
      <c r="C27" s="44">
        <v>-1896120.98</v>
      </c>
      <c r="D27" s="71"/>
      <c r="E27" s="71"/>
      <c r="F27" s="71">
        <v>603051.93999999994</v>
      </c>
      <c r="G27" s="71">
        <v>0</v>
      </c>
      <c r="H27" s="71">
        <v>1758440.34</v>
      </c>
      <c r="I27" s="71">
        <v>652773.64</v>
      </c>
      <c r="J27" s="71">
        <v>792467.6</v>
      </c>
      <c r="K27" s="71">
        <v>20632.3</v>
      </c>
      <c r="L27" s="71">
        <v>183619.8</v>
      </c>
      <c r="M27" s="44">
        <v>50050</v>
      </c>
      <c r="N27" s="44">
        <v>262196</v>
      </c>
      <c r="O27" s="45">
        <f t="shared" si="22"/>
        <v>4323231.62</v>
      </c>
      <c r="P27" s="42"/>
      <c r="Q27" s="42"/>
    </row>
    <row r="28" spans="1:17" x14ac:dyDescent="0.3">
      <c r="A28" s="36" t="s">
        <v>36</v>
      </c>
      <c r="B28" s="44">
        <v>1439790</v>
      </c>
      <c r="C28" s="44">
        <v>-1420353</v>
      </c>
      <c r="D28" s="71"/>
      <c r="E28" s="71"/>
      <c r="F28" s="71"/>
      <c r="G28" s="71"/>
      <c r="H28" s="71"/>
      <c r="I28" s="71">
        <v>0</v>
      </c>
      <c r="J28" s="71">
        <v>0</v>
      </c>
      <c r="K28" s="71">
        <v>19437</v>
      </c>
      <c r="L28" s="71">
        <v>0</v>
      </c>
      <c r="M28" s="44">
        <v>0</v>
      </c>
      <c r="N28" s="44">
        <v>0</v>
      </c>
      <c r="O28" s="45">
        <f t="shared" si="22"/>
        <v>19437</v>
      </c>
      <c r="P28" s="42"/>
      <c r="Q28" s="42"/>
    </row>
    <row r="29" spans="1:17" x14ac:dyDescent="0.3">
      <c r="A29" s="36" t="s">
        <v>37</v>
      </c>
      <c r="B29" s="44">
        <v>6529091</v>
      </c>
      <c r="C29" s="44">
        <v>-2925745.49</v>
      </c>
      <c r="D29" s="71"/>
      <c r="E29" s="71"/>
      <c r="F29" s="71">
        <v>343238.40000000002</v>
      </c>
      <c r="G29" s="71">
        <v>76700</v>
      </c>
      <c r="H29" s="71">
        <v>1390559.2</v>
      </c>
      <c r="I29" s="71">
        <v>0</v>
      </c>
      <c r="J29" s="71">
        <v>206405.59</v>
      </c>
      <c r="K29" s="71">
        <v>1182186.6000000001</v>
      </c>
      <c r="L29" s="71">
        <v>6490</v>
      </c>
      <c r="M29" s="44">
        <v>0</v>
      </c>
      <c r="N29" s="44">
        <v>0</v>
      </c>
      <c r="O29" s="45">
        <f t="shared" si="22"/>
        <v>3205579.79</v>
      </c>
      <c r="P29" s="42"/>
      <c r="Q29" s="42"/>
    </row>
    <row r="30" spans="1:17" x14ac:dyDescent="0.3">
      <c r="A30" s="36" t="s">
        <v>38</v>
      </c>
      <c r="B30" s="44">
        <v>6201495</v>
      </c>
      <c r="C30" s="44">
        <v>-1029373.89</v>
      </c>
      <c r="D30" s="71"/>
      <c r="E30" s="71">
        <v>84737.279999999999</v>
      </c>
      <c r="F30" s="71">
        <v>0</v>
      </c>
      <c r="G30" s="71">
        <v>570745.93999999994</v>
      </c>
      <c r="H30" s="71">
        <v>56640</v>
      </c>
      <c r="I30" s="71">
        <v>68730.899999999994</v>
      </c>
      <c r="J30" s="71">
        <v>746619.26</v>
      </c>
      <c r="K30" s="71">
        <v>1915679.91</v>
      </c>
      <c r="L30" s="71">
        <v>200718</v>
      </c>
      <c r="M30" s="44">
        <v>14000</v>
      </c>
      <c r="N30" s="44">
        <v>0</v>
      </c>
      <c r="O30" s="45">
        <f t="shared" si="22"/>
        <v>3657871.29</v>
      </c>
      <c r="P30" s="42"/>
      <c r="Q30" s="42"/>
    </row>
    <row r="31" spans="1:17" x14ac:dyDescent="0.3">
      <c r="A31" s="36" t="s">
        <v>39</v>
      </c>
      <c r="B31" s="44">
        <v>58026123</v>
      </c>
      <c r="C31" s="44">
        <v>16435587.91</v>
      </c>
      <c r="D31" s="71"/>
      <c r="E31" s="71"/>
      <c r="F31" s="71">
        <v>7205510.0800000001</v>
      </c>
      <c r="G31" s="71">
        <v>994905.09</v>
      </c>
      <c r="H31" s="71">
        <v>9415040.5999999996</v>
      </c>
      <c r="I31" s="71">
        <v>7618754.5999999996</v>
      </c>
      <c r="J31" s="71">
        <v>1384553.14</v>
      </c>
      <c r="K31" s="71">
        <v>10699555.98</v>
      </c>
      <c r="L31" s="71">
        <v>10960362.789999999</v>
      </c>
      <c r="M31" s="44">
        <v>2516456</v>
      </c>
      <c r="N31" s="44">
        <v>5825600</v>
      </c>
      <c r="O31" s="45">
        <f t="shared" si="22"/>
        <v>56620738.279999994</v>
      </c>
      <c r="P31" s="42"/>
      <c r="Q31" s="42"/>
    </row>
    <row r="32" spans="1:17" ht="27.6" x14ac:dyDescent="0.3">
      <c r="A32" s="39" t="s">
        <v>40</v>
      </c>
      <c r="B32" s="44"/>
      <c r="C32" s="44"/>
      <c r="D32" s="71"/>
      <c r="E32" s="71"/>
      <c r="F32" s="71"/>
      <c r="G32" s="71"/>
      <c r="H32" s="71"/>
      <c r="I32" s="71">
        <v>0</v>
      </c>
      <c r="J32" s="71">
        <v>0</v>
      </c>
      <c r="K32" s="71">
        <v>0</v>
      </c>
      <c r="L32" s="71">
        <v>0</v>
      </c>
      <c r="M32" s="44">
        <v>0</v>
      </c>
      <c r="N32" s="44">
        <v>0</v>
      </c>
      <c r="O32" s="45">
        <f t="shared" si="22"/>
        <v>0</v>
      </c>
      <c r="P32" s="42"/>
      <c r="Q32" s="42"/>
    </row>
    <row r="33" spans="1:17" x14ac:dyDescent="0.3">
      <c r="A33" s="36" t="s">
        <v>41</v>
      </c>
      <c r="B33" s="44">
        <v>16530000</v>
      </c>
      <c r="C33" s="44">
        <v>-4717581.16</v>
      </c>
      <c r="D33" s="71"/>
      <c r="E33" s="71">
        <v>146025</v>
      </c>
      <c r="F33" s="71">
        <v>926420.09</v>
      </c>
      <c r="G33" s="71">
        <v>2266339.13</v>
      </c>
      <c r="H33" s="71">
        <v>1184382.96</v>
      </c>
      <c r="I33" s="71">
        <v>560790.91</v>
      </c>
      <c r="J33" s="71">
        <v>2047868.97</v>
      </c>
      <c r="K33" s="71">
        <v>1106652.18</v>
      </c>
      <c r="L33" s="71">
        <v>1159120.6200000001</v>
      </c>
      <c r="M33" s="44">
        <v>7000</v>
      </c>
      <c r="N33" s="44">
        <v>0</v>
      </c>
      <c r="O33" s="45">
        <f t="shared" si="22"/>
        <v>9404599.8599999994</v>
      </c>
      <c r="P33" s="42"/>
      <c r="Q33" s="42"/>
    </row>
    <row r="34" spans="1:17" x14ac:dyDescent="0.3">
      <c r="A34" s="34" t="s">
        <v>42</v>
      </c>
      <c r="B34" s="43"/>
      <c r="C34" s="43"/>
      <c r="D34" s="71"/>
      <c r="E34" s="71"/>
      <c r="F34" s="71"/>
      <c r="G34" s="71"/>
      <c r="H34" s="71"/>
      <c r="I34" s="71"/>
      <c r="J34" s="71"/>
      <c r="K34" s="71"/>
      <c r="L34" s="71"/>
      <c r="M34" s="44"/>
      <c r="N34" s="44"/>
      <c r="O34" s="45">
        <f t="shared" ref="O34:O43" si="23">SUM(D34:J34)</f>
        <v>0</v>
      </c>
      <c r="P34" s="42"/>
      <c r="Q34" s="42"/>
    </row>
    <row r="35" spans="1:17" x14ac:dyDescent="0.3">
      <c r="A35" s="36" t="s">
        <v>43</v>
      </c>
      <c r="B35" s="44"/>
      <c r="C35" s="44"/>
      <c r="D35" s="71"/>
      <c r="E35" s="71"/>
      <c r="F35" s="71"/>
      <c r="G35" s="71"/>
      <c r="H35" s="71"/>
      <c r="I35" s="71"/>
      <c r="J35" s="71"/>
      <c r="K35" s="71">
        <v>0</v>
      </c>
      <c r="L35" s="71">
        <v>0</v>
      </c>
      <c r="M35" s="44">
        <v>0</v>
      </c>
      <c r="N35" s="44">
        <v>0</v>
      </c>
      <c r="O35" s="45">
        <f t="shared" ref="O35:O42" si="24">SUM(D35:N35)</f>
        <v>0</v>
      </c>
      <c r="P35" s="42"/>
      <c r="Q35" s="42"/>
    </row>
    <row r="36" spans="1:17" x14ac:dyDescent="0.3">
      <c r="A36" s="36" t="s">
        <v>44</v>
      </c>
      <c r="B36" s="44"/>
      <c r="C36" s="44"/>
      <c r="D36" s="71"/>
      <c r="E36" s="71"/>
      <c r="F36" s="71"/>
      <c r="G36" s="71"/>
      <c r="H36" s="71"/>
      <c r="I36" s="71"/>
      <c r="J36" s="71"/>
      <c r="K36" s="71">
        <v>0</v>
      </c>
      <c r="L36" s="71">
        <v>0</v>
      </c>
      <c r="M36" s="44">
        <v>0</v>
      </c>
      <c r="N36" s="44">
        <v>0</v>
      </c>
      <c r="O36" s="45">
        <f t="shared" si="24"/>
        <v>0</v>
      </c>
      <c r="P36" s="42"/>
      <c r="Q36" s="42"/>
    </row>
    <row r="37" spans="1:17" x14ac:dyDescent="0.3">
      <c r="A37" s="36" t="s">
        <v>45</v>
      </c>
      <c r="B37" s="44"/>
      <c r="C37" s="44"/>
      <c r="D37" s="71"/>
      <c r="E37" s="71"/>
      <c r="F37" s="71"/>
      <c r="G37" s="71"/>
      <c r="H37" s="71"/>
      <c r="I37" s="71"/>
      <c r="J37" s="71"/>
      <c r="K37" s="71">
        <v>0</v>
      </c>
      <c r="L37" s="71">
        <v>0</v>
      </c>
      <c r="M37" s="44">
        <v>0</v>
      </c>
      <c r="N37" s="44">
        <v>0</v>
      </c>
      <c r="O37" s="45">
        <f t="shared" si="24"/>
        <v>0</v>
      </c>
      <c r="P37" s="42"/>
      <c r="Q37" s="42"/>
    </row>
    <row r="38" spans="1:17" x14ac:dyDescent="0.3">
      <c r="A38" s="36" t="s">
        <v>46</v>
      </c>
      <c r="B38" s="44"/>
      <c r="C38" s="44"/>
      <c r="D38" s="71"/>
      <c r="E38" s="71"/>
      <c r="F38" s="71"/>
      <c r="G38" s="71"/>
      <c r="H38" s="71"/>
      <c r="I38" s="71"/>
      <c r="J38" s="71"/>
      <c r="K38" s="71">
        <v>0</v>
      </c>
      <c r="L38" s="71">
        <v>0</v>
      </c>
      <c r="M38" s="44">
        <v>0</v>
      </c>
      <c r="N38" s="44">
        <v>0</v>
      </c>
      <c r="O38" s="45">
        <f t="shared" si="24"/>
        <v>0</v>
      </c>
      <c r="P38" s="42"/>
      <c r="Q38" s="42"/>
    </row>
    <row r="39" spans="1:17" x14ac:dyDescent="0.3">
      <c r="A39" s="36" t="s">
        <v>47</v>
      </c>
      <c r="B39" s="44"/>
      <c r="C39" s="44"/>
      <c r="D39" s="71"/>
      <c r="E39" s="71"/>
      <c r="F39" s="71"/>
      <c r="G39" s="71"/>
      <c r="H39" s="71"/>
      <c r="I39" s="71"/>
      <c r="J39" s="71"/>
      <c r="K39" s="71">
        <v>0</v>
      </c>
      <c r="L39" s="71">
        <v>0</v>
      </c>
      <c r="M39" s="44">
        <v>0</v>
      </c>
      <c r="N39" s="44">
        <v>0</v>
      </c>
      <c r="O39" s="45">
        <f t="shared" si="24"/>
        <v>0</v>
      </c>
      <c r="P39" s="42"/>
      <c r="Q39" s="42"/>
    </row>
    <row r="40" spans="1:17" x14ac:dyDescent="0.3">
      <c r="A40" s="36" t="s">
        <v>48</v>
      </c>
      <c r="B40" s="44"/>
      <c r="C40" s="44"/>
      <c r="D40" s="71"/>
      <c r="E40" s="71"/>
      <c r="F40" s="71"/>
      <c r="G40" s="71"/>
      <c r="H40" s="71"/>
      <c r="I40" s="71"/>
      <c r="J40" s="71"/>
      <c r="K40" s="71">
        <v>0</v>
      </c>
      <c r="L40" s="71">
        <v>0</v>
      </c>
      <c r="M40" s="44">
        <v>0</v>
      </c>
      <c r="N40" s="44">
        <v>0</v>
      </c>
      <c r="O40" s="45">
        <f t="shared" si="24"/>
        <v>0</v>
      </c>
      <c r="P40" s="42"/>
      <c r="Q40" s="42"/>
    </row>
    <row r="41" spans="1:17" x14ac:dyDescent="0.3">
      <c r="A41" s="36" t="s">
        <v>49</v>
      </c>
      <c r="B41" s="44"/>
      <c r="C41" s="44"/>
      <c r="D41" s="71"/>
      <c r="E41" s="71"/>
      <c r="F41" s="71"/>
      <c r="G41" s="71"/>
      <c r="H41" s="71"/>
      <c r="I41" s="71"/>
      <c r="J41" s="71"/>
      <c r="K41" s="71">
        <v>0</v>
      </c>
      <c r="L41" s="71">
        <v>0</v>
      </c>
      <c r="M41" s="44">
        <v>0</v>
      </c>
      <c r="N41" s="44">
        <v>0</v>
      </c>
      <c r="O41" s="45">
        <f t="shared" si="24"/>
        <v>0</v>
      </c>
      <c r="P41" s="42"/>
      <c r="Q41" s="42"/>
    </row>
    <row r="42" spans="1:17" x14ac:dyDescent="0.3">
      <c r="A42" s="36" t="s">
        <v>50</v>
      </c>
      <c r="B42" s="44"/>
      <c r="C42" s="44"/>
      <c r="D42" s="71"/>
      <c r="E42" s="71"/>
      <c r="F42" s="71"/>
      <c r="G42" s="71"/>
      <c r="H42" s="71"/>
      <c r="I42" s="71"/>
      <c r="J42" s="71"/>
      <c r="K42" s="71">
        <v>0</v>
      </c>
      <c r="L42" s="71">
        <v>0</v>
      </c>
      <c r="M42" s="44">
        <v>0</v>
      </c>
      <c r="N42" s="44">
        <v>0</v>
      </c>
      <c r="O42" s="45">
        <f t="shared" si="24"/>
        <v>0</v>
      </c>
      <c r="P42" s="42"/>
      <c r="Q42" s="42"/>
    </row>
    <row r="43" spans="1:17" x14ac:dyDescent="0.3">
      <c r="A43" s="34" t="s">
        <v>51</v>
      </c>
      <c r="B43" s="43"/>
      <c r="C43" s="43"/>
      <c r="D43" s="71"/>
      <c r="E43" s="71"/>
      <c r="F43" s="71"/>
      <c r="G43" s="71"/>
      <c r="H43" s="71"/>
      <c r="I43" s="71"/>
      <c r="J43" s="71"/>
      <c r="K43" s="71"/>
      <c r="L43" s="71"/>
      <c r="M43" s="44"/>
      <c r="N43" s="44"/>
      <c r="O43" s="45">
        <f t="shared" si="23"/>
        <v>0</v>
      </c>
      <c r="P43" s="42"/>
      <c r="Q43" s="42"/>
    </row>
    <row r="44" spans="1:17" x14ac:dyDescent="0.3">
      <c r="A44" s="36" t="s">
        <v>52</v>
      </c>
      <c r="B44" s="44"/>
      <c r="C44" s="44"/>
      <c r="D44" s="71"/>
      <c r="E44" s="71"/>
      <c r="F44" s="71"/>
      <c r="G44" s="71"/>
      <c r="H44" s="71"/>
      <c r="I44" s="71"/>
      <c r="J44" s="71"/>
      <c r="K44" s="71">
        <v>0</v>
      </c>
      <c r="L44" s="71">
        <v>0</v>
      </c>
      <c r="M44" s="44">
        <v>0</v>
      </c>
      <c r="N44" s="44">
        <v>0</v>
      </c>
      <c r="O44" s="45">
        <f t="shared" ref="O44:O49" si="25">SUM(D44:N44)</f>
        <v>0</v>
      </c>
      <c r="P44" s="42"/>
      <c r="Q44" s="42"/>
    </row>
    <row r="45" spans="1:17" x14ac:dyDescent="0.3">
      <c r="A45" s="36" t="s">
        <v>53</v>
      </c>
      <c r="B45" s="44"/>
      <c r="C45" s="44"/>
      <c r="D45" s="71"/>
      <c r="E45" s="71"/>
      <c r="F45" s="71"/>
      <c r="G45" s="71"/>
      <c r="H45" s="71"/>
      <c r="I45" s="71"/>
      <c r="J45" s="71"/>
      <c r="K45" s="71">
        <v>0</v>
      </c>
      <c r="L45" s="71">
        <v>0</v>
      </c>
      <c r="M45" s="44">
        <v>0</v>
      </c>
      <c r="N45" s="44">
        <v>0</v>
      </c>
      <c r="O45" s="45">
        <f t="shared" si="25"/>
        <v>0</v>
      </c>
      <c r="P45" s="42"/>
      <c r="Q45" s="42"/>
    </row>
    <row r="46" spans="1:17" x14ac:dyDescent="0.3">
      <c r="A46" s="36" t="s">
        <v>54</v>
      </c>
      <c r="B46" s="44"/>
      <c r="C46" s="44"/>
      <c r="D46" s="71"/>
      <c r="E46" s="71"/>
      <c r="F46" s="71"/>
      <c r="G46" s="71"/>
      <c r="H46" s="71"/>
      <c r="I46" s="71"/>
      <c r="J46" s="71"/>
      <c r="K46" s="71">
        <v>0</v>
      </c>
      <c r="L46" s="71">
        <v>0</v>
      </c>
      <c r="M46" s="44">
        <v>0</v>
      </c>
      <c r="N46" s="44">
        <v>0</v>
      </c>
      <c r="O46" s="45">
        <f t="shared" si="25"/>
        <v>0</v>
      </c>
      <c r="P46" s="42"/>
      <c r="Q46" s="42"/>
    </row>
    <row r="47" spans="1:17" x14ac:dyDescent="0.3">
      <c r="A47" s="36" t="s">
        <v>55</v>
      </c>
      <c r="B47" s="44"/>
      <c r="C47" s="44"/>
      <c r="D47" s="71"/>
      <c r="E47" s="71"/>
      <c r="F47" s="71"/>
      <c r="G47" s="71"/>
      <c r="H47" s="71"/>
      <c r="I47" s="71"/>
      <c r="J47" s="71"/>
      <c r="K47" s="71">
        <v>0</v>
      </c>
      <c r="L47" s="71">
        <v>0</v>
      </c>
      <c r="M47" s="44">
        <v>0</v>
      </c>
      <c r="N47" s="44">
        <v>0</v>
      </c>
      <c r="O47" s="45">
        <f t="shared" si="25"/>
        <v>0</v>
      </c>
      <c r="P47" s="42"/>
      <c r="Q47" s="42"/>
    </row>
    <row r="48" spans="1:17" x14ac:dyDescent="0.3">
      <c r="A48" s="36" t="s">
        <v>56</v>
      </c>
      <c r="B48" s="44"/>
      <c r="C48" s="44"/>
      <c r="D48" s="71"/>
      <c r="E48" s="71"/>
      <c r="F48" s="71"/>
      <c r="G48" s="71"/>
      <c r="H48" s="71"/>
      <c r="I48" s="71"/>
      <c r="J48" s="71"/>
      <c r="K48" s="71">
        <v>0</v>
      </c>
      <c r="L48" s="71">
        <v>0</v>
      </c>
      <c r="M48" s="44">
        <v>0</v>
      </c>
      <c r="N48" s="44">
        <v>0</v>
      </c>
      <c r="O48" s="45">
        <f t="shared" si="25"/>
        <v>0</v>
      </c>
      <c r="P48" s="42"/>
      <c r="Q48" s="42"/>
    </row>
    <row r="49" spans="1:17" x14ac:dyDescent="0.3">
      <c r="A49" s="36" t="s">
        <v>57</v>
      </c>
      <c r="B49" s="44"/>
      <c r="C49" s="44"/>
      <c r="D49" s="71"/>
      <c r="E49" s="71"/>
      <c r="F49" s="71"/>
      <c r="G49" s="71"/>
      <c r="H49" s="71"/>
      <c r="I49" s="71"/>
      <c r="J49" s="71"/>
      <c r="K49" s="71">
        <v>0</v>
      </c>
      <c r="L49" s="71">
        <v>0</v>
      </c>
      <c r="M49" s="44">
        <v>0</v>
      </c>
      <c r="N49" s="44">
        <v>0</v>
      </c>
      <c r="O49" s="45">
        <f t="shared" si="25"/>
        <v>0</v>
      </c>
      <c r="P49" s="42"/>
      <c r="Q49" s="42"/>
    </row>
    <row r="50" spans="1:17" x14ac:dyDescent="0.3">
      <c r="A50" s="34" t="s">
        <v>58</v>
      </c>
      <c r="B50" s="43">
        <f>SUM(B51:B59)</f>
        <v>81915451</v>
      </c>
      <c r="C50" s="43">
        <f>SUM(C51:C59)</f>
        <v>-58719818.060000002</v>
      </c>
      <c r="D50" s="70">
        <f t="shared" ref="D50:E50" si="26">SUM(D51:D59)</f>
        <v>0</v>
      </c>
      <c r="E50" s="70">
        <f t="shared" si="26"/>
        <v>774000</v>
      </c>
      <c r="F50" s="70">
        <f t="shared" ref="F50" si="27">SUM(F51:F59)</f>
        <v>4176862.27</v>
      </c>
      <c r="G50" s="70">
        <f t="shared" ref="G50:O50" si="28">SUM(G51:G59)</f>
        <v>1572398.85</v>
      </c>
      <c r="H50" s="70">
        <f t="shared" si="28"/>
        <v>219774.2</v>
      </c>
      <c r="I50" s="70">
        <f t="shared" si="28"/>
        <v>1797794.0699999998</v>
      </c>
      <c r="J50" s="70">
        <f t="shared" ref="J50:K50" si="29">SUM(J51:J59)</f>
        <v>749672.37</v>
      </c>
      <c r="K50" s="70">
        <f t="shared" si="29"/>
        <v>2114295.06</v>
      </c>
      <c r="L50" s="70">
        <f t="shared" ref="L50" si="30">SUM(L51:L59)</f>
        <v>3358980.95</v>
      </c>
      <c r="M50" s="43">
        <f t="shared" ref="M50:N50" si="31">SUM(M51:M59)</f>
        <v>2437371.6800000002</v>
      </c>
      <c r="N50" s="43">
        <f t="shared" si="31"/>
        <v>3076199.96</v>
      </c>
      <c r="O50" s="43">
        <f t="shared" si="28"/>
        <v>20277349.41</v>
      </c>
      <c r="P50" s="42"/>
      <c r="Q50" s="42"/>
    </row>
    <row r="51" spans="1:17" x14ac:dyDescent="0.3">
      <c r="A51" s="36" t="s">
        <v>59</v>
      </c>
      <c r="B51" s="44">
        <v>13732095</v>
      </c>
      <c r="C51" s="44">
        <v>-5964490.7400000002</v>
      </c>
      <c r="D51" s="71"/>
      <c r="E51" s="71"/>
      <c r="F51" s="71">
        <v>2471264.86</v>
      </c>
      <c r="G51" s="71">
        <v>174640</v>
      </c>
      <c r="H51" s="71">
        <v>0</v>
      </c>
      <c r="I51" s="71">
        <v>335920.89</v>
      </c>
      <c r="J51" s="71">
        <v>318904.78999999998</v>
      </c>
      <c r="K51" s="71">
        <v>53820.79</v>
      </c>
      <c r="L51" s="71">
        <v>605399.81000000006</v>
      </c>
      <c r="M51" s="44">
        <v>2388921.6800000002</v>
      </c>
      <c r="N51" s="44">
        <v>0</v>
      </c>
      <c r="O51" s="45">
        <f t="shared" ref="O51:O59" si="32">SUM(D51:N51)</f>
        <v>6348872.8200000003</v>
      </c>
      <c r="P51" s="42"/>
      <c r="Q51" s="42"/>
    </row>
    <row r="52" spans="1:17" x14ac:dyDescent="0.3">
      <c r="A52" s="36" t="s">
        <v>60</v>
      </c>
      <c r="B52" s="44">
        <v>865000</v>
      </c>
      <c r="C52" s="44">
        <v>-494242.51</v>
      </c>
      <c r="D52" s="71"/>
      <c r="E52" s="71"/>
      <c r="F52" s="71"/>
      <c r="G52" s="71"/>
      <c r="H52" s="71"/>
      <c r="I52" s="71">
        <v>173984.73</v>
      </c>
      <c r="J52" s="71">
        <v>20772.72</v>
      </c>
      <c r="K52" s="71">
        <v>176000.04</v>
      </c>
      <c r="L52" s="71">
        <v>0</v>
      </c>
      <c r="M52" s="44">
        <v>0</v>
      </c>
      <c r="N52" s="44">
        <v>0</v>
      </c>
      <c r="O52" s="45">
        <f t="shared" si="32"/>
        <v>370757.49</v>
      </c>
      <c r="P52" s="42"/>
      <c r="Q52" s="42"/>
    </row>
    <row r="53" spans="1:17" x14ac:dyDescent="0.3">
      <c r="A53" s="36" t="s">
        <v>61</v>
      </c>
      <c r="B53" s="44">
        <v>2321993</v>
      </c>
      <c r="C53" s="44">
        <v>-1328405.5</v>
      </c>
      <c r="D53" s="71"/>
      <c r="E53" s="71"/>
      <c r="F53" s="71"/>
      <c r="G53" s="71">
        <v>15340</v>
      </c>
      <c r="H53" s="71">
        <v>0</v>
      </c>
      <c r="I53" s="71">
        <v>0</v>
      </c>
      <c r="J53" s="71">
        <v>0</v>
      </c>
      <c r="K53" s="71">
        <v>116847.48</v>
      </c>
      <c r="L53" s="71">
        <v>861400</v>
      </c>
      <c r="M53" s="44">
        <v>0</v>
      </c>
      <c r="N53" s="44">
        <v>0</v>
      </c>
      <c r="O53" s="45">
        <f t="shared" si="32"/>
        <v>993587.48</v>
      </c>
      <c r="P53" s="42"/>
      <c r="Q53" s="42"/>
    </row>
    <row r="54" spans="1:17" x14ac:dyDescent="0.3">
      <c r="A54" s="36" t="s">
        <v>62</v>
      </c>
      <c r="B54" s="44">
        <v>0</v>
      </c>
      <c r="C54" s="44">
        <v>3870000</v>
      </c>
      <c r="D54" s="71"/>
      <c r="E54" s="71">
        <v>774000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44">
        <v>0</v>
      </c>
      <c r="N54" s="44">
        <v>3096000</v>
      </c>
      <c r="O54" s="45">
        <f t="shared" si="32"/>
        <v>3870000</v>
      </c>
      <c r="P54" s="42"/>
      <c r="Q54" s="42"/>
    </row>
    <row r="55" spans="1:17" x14ac:dyDescent="0.3">
      <c r="A55" s="36" t="s">
        <v>63</v>
      </c>
      <c r="B55" s="44">
        <v>57317751</v>
      </c>
      <c r="C55" s="44">
        <v>-51352732.340000004</v>
      </c>
      <c r="D55" s="71"/>
      <c r="E55" s="71"/>
      <c r="F55" s="71">
        <v>795017.41</v>
      </c>
      <c r="G55" s="71">
        <v>1147253.82</v>
      </c>
      <c r="H55" s="71">
        <v>0</v>
      </c>
      <c r="I55" s="71">
        <v>1287888.45</v>
      </c>
      <c r="J55" s="71">
        <v>409994.86</v>
      </c>
      <c r="K55" s="71">
        <v>4696.3999999999996</v>
      </c>
      <c r="L55" s="71">
        <v>1892181.14</v>
      </c>
      <c r="M55" s="44">
        <v>48450</v>
      </c>
      <c r="N55" s="44">
        <v>-19800.04</v>
      </c>
      <c r="O55" s="45">
        <f t="shared" si="32"/>
        <v>5565682.0399999991</v>
      </c>
      <c r="P55" s="42"/>
      <c r="Q55" s="42"/>
    </row>
    <row r="56" spans="1:17" x14ac:dyDescent="0.3">
      <c r="A56" s="36" t="s">
        <v>64</v>
      </c>
      <c r="B56" s="44">
        <v>728612</v>
      </c>
      <c r="C56" s="44">
        <v>-303837.8</v>
      </c>
      <c r="D56" s="71"/>
      <c r="E56" s="71"/>
      <c r="F56" s="71"/>
      <c r="G56" s="71"/>
      <c r="H56" s="71">
        <v>219774.2</v>
      </c>
      <c r="I56" s="71">
        <v>0</v>
      </c>
      <c r="J56" s="71">
        <v>0</v>
      </c>
      <c r="K56" s="71">
        <v>204785.55</v>
      </c>
      <c r="L56" s="71">
        <v>0</v>
      </c>
      <c r="M56" s="44">
        <v>0</v>
      </c>
      <c r="N56" s="44">
        <v>0</v>
      </c>
      <c r="O56" s="45">
        <f t="shared" si="32"/>
        <v>424559.75</v>
      </c>
      <c r="P56" s="42"/>
      <c r="Q56" s="42"/>
    </row>
    <row r="57" spans="1:17" x14ac:dyDescent="0.3">
      <c r="A57" s="36" t="s">
        <v>65</v>
      </c>
      <c r="B57" s="44">
        <v>5000000</v>
      </c>
      <c r="C57" s="44">
        <v>-2721420</v>
      </c>
      <c r="D57" s="71"/>
      <c r="E57" s="71"/>
      <c r="F57" s="71">
        <v>910580</v>
      </c>
      <c r="G57" s="71">
        <v>0</v>
      </c>
      <c r="H57" s="71">
        <v>0</v>
      </c>
      <c r="I57" s="71">
        <v>0</v>
      </c>
      <c r="J57" s="71">
        <v>0</v>
      </c>
      <c r="K57" s="71">
        <v>1368000</v>
      </c>
      <c r="L57" s="71">
        <v>0</v>
      </c>
      <c r="M57" s="44">
        <v>0</v>
      </c>
      <c r="N57" s="44">
        <v>0</v>
      </c>
      <c r="O57" s="45">
        <f t="shared" si="32"/>
        <v>2278580</v>
      </c>
      <c r="P57" s="42"/>
      <c r="Q57" s="42"/>
    </row>
    <row r="58" spans="1:17" x14ac:dyDescent="0.3">
      <c r="A58" s="36" t="s">
        <v>66</v>
      </c>
      <c r="B58" s="44">
        <v>1950000</v>
      </c>
      <c r="C58" s="44">
        <v>-659855.19999999995</v>
      </c>
      <c r="D58" s="71"/>
      <c r="E58" s="71"/>
      <c r="F58" s="71"/>
      <c r="G58" s="71"/>
      <c r="H58" s="71"/>
      <c r="I58" s="71">
        <v>0</v>
      </c>
      <c r="J58" s="71">
        <v>0</v>
      </c>
      <c r="K58" s="71">
        <v>190144.8</v>
      </c>
      <c r="L58" s="71">
        <v>0</v>
      </c>
      <c r="M58" s="44">
        <v>0</v>
      </c>
      <c r="N58" s="44">
        <v>0</v>
      </c>
      <c r="O58" s="45">
        <f t="shared" si="32"/>
        <v>190144.8</v>
      </c>
      <c r="P58" s="42"/>
      <c r="Q58" s="42"/>
    </row>
    <row r="59" spans="1:17" x14ac:dyDescent="0.3">
      <c r="A59" s="36" t="s">
        <v>67</v>
      </c>
      <c r="B59" s="44"/>
      <c r="C59" s="44">
        <v>235166.03</v>
      </c>
      <c r="D59" s="71"/>
      <c r="E59" s="71"/>
      <c r="F59" s="71"/>
      <c r="G59" s="71">
        <v>235165.03</v>
      </c>
      <c r="H59" s="71">
        <v>0</v>
      </c>
      <c r="I59" s="71"/>
      <c r="J59" s="71"/>
      <c r="K59" s="71"/>
      <c r="L59" s="71"/>
      <c r="M59" s="44"/>
      <c r="N59" s="44"/>
      <c r="O59" s="45">
        <f t="shared" si="32"/>
        <v>235165.03</v>
      </c>
      <c r="P59" s="42"/>
      <c r="Q59" s="42"/>
    </row>
    <row r="60" spans="1:17" x14ac:dyDescent="0.3">
      <c r="A60" s="34" t="s">
        <v>68</v>
      </c>
      <c r="B60" s="43">
        <f>SUM(B61:B64)</f>
        <v>69830468</v>
      </c>
      <c r="C60" s="43">
        <f>SUM(C61:C64)</f>
        <v>123548071.92</v>
      </c>
      <c r="D60" s="70">
        <f t="shared" ref="D60:E60" si="33">SUM(D61:D64)</f>
        <v>0</v>
      </c>
      <c r="E60" s="70">
        <f t="shared" si="33"/>
        <v>5204755.4400000004</v>
      </c>
      <c r="F60" s="70">
        <f t="shared" ref="F60" si="34">SUM(F61:F64)</f>
        <v>23718079.52</v>
      </c>
      <c r="G60" s="70">
        <f t="shared" ref="G60:O60" si="35">SUM(G61:G64)</f>
        <v>0</v>
      </c>
      <c r="H60" s="70">
        <f t="shared" si="35"/>
        <v>3735715.29</v>
      </c>
      <c r="I60" s="70">
        <f t="shared" si="35"/>
        <v>20916581.039999999</v>
      </c>
      <c r="J60" s="70">
        <f t="shared" ref="J60:K60" si="36">SUM(J61:J64)</f>
        <v>0</v>
      </c>
      <c r="K60" s="70">
        <f t="shared" si="36"/>
        <v>13933576.34</v>
      </c>
      <c r="L60" s="70">
        <f t="shared" ref="L60" si="37">SUM(L61:L64)</f>
        <v>12282925.869999999</v>
      </c>
      <c r="M60" s="43">
        <f t="shared" ref="M60:N60" si="38">SUM(M61:M64)</f>
        <v>3753577.98</v>
      </c>
      <c r="N60" s="43">
        <f t="shared" si="38"/>
        <v>2741138</v>
      </c>
      <c r="O60" s="43">
        <f t="shared" si="35"/>
        <v>86286349.480000004</v>
      </c>
      <c r="P60" s="42"/>
      <c r="Q60" s="42"/>
    </row>
    <row r="61" spans="1:17" x14ac:dyDescent="0.3">
      <c r="A61" s="36" t="s">
        <v>69</v>
      </c>
      <c r="B61" s="44">
        <v>15600000</v>
      </c>
      <c r="C61" s="44">
        <v>20604958.809999999</v>
      </c>
      <c r="D61" s="71"/>
      <c r="E61" s="71"/>
      <c r="F61" s="71">
        <v>2369678.7799999998</v>
      </c>
      <c r="G61" s="71">
        <v>0</v>
      </c>
      <c r="H61" s="71">
        <v>1280733.82</v>
      </c>
      <c r="I61" s="71">
        <v>7090521.9299999997</v>
      </c>
      <c r="J61" s="71">
        <v>0</v>
      </c>
      <c r="K61" s="71">
        <v>0</v>
      </c>
      <c r="L61" s="71">
        <v>0</v>
      </c>
      <c r="M61" s="44">
        <v>3753577.98</v>
      </c>
      <c r="N61" s="44">
        <v>642126.85</v>
      </c>
      <c r="O61" s="45">
        <f t="shared" ref="O61:O64" si="39">SUM(D61:N61)</f>
        <v>15136639.359999999</v>
      </c>
      <c r="P61" s="42"/>
      <c r="Q61" s="42"/>
    </row>
    <row r="62" spans="1:17" x14ac:dyDescent="0.3">
      <c r="A62" s="36" t="s">
        <v>70</v>
      </c>
      <c r="B62" s="44">
        <v>54230468</v>
      </c>
      <c r="C62" s="44">
        <v>102943113.11</v>
      </c>
      <c r="D62" s="71"/>
      <c r="E62" s="71">
        <v>5204755.4400000004</v>
      </c>
      <c r="F62" s="71">
        <v>21348400.739999998</v>
      </c>
      <c r="G62" s="71">
        <v>0</v>
      </c>
      <c r="H62" s="71">
        <v>2454981.4700000002</v>
      </c>
      <c r="I62" s="71">
        <v>13826059.109999999</v>
      </c>
      <c r="J62" s="71">
        <v>0</v>
      </c>
      <c r="K62" s="71">
        <v>13933576.34</v>
      </c>
      <c r="L62" s="71">
        <v>12282925.869999999</v>
      </c>
      <c r="M62" s="44">
        <v>0</v>
      </c>
      <c r="N62" s="44">
        <v>2099011.15</v>
      </c>
      <c r="O62" s="45">
        <f t="shared" si="39"/>
        <v>71149710.120000005</v>
      </c>
      <c r="P62" s="42"/>
      <c r="Q62" s="42"/>
    </row>
    <row r="63" spans="1:17" x14ac:dyDescent="0.3">
      <c r="A63" s="36" t="s">
        <v>71</v>
      </c>
      <c r="B63" s="44"/>
      <c r="C63" s="44"/>
      <c r="D63" s="71"/>
      <c r="E63" s="71"/>
      <c r="F63" s="71"/>
      <c r="G63" s="71"/>
      <c r="H63" s="71"/>
      <c r="I63" s="71"/>
      <c r="J63" s="71"/>
      <c r="K63" s="71"/>
      <c r="L63" s="71"/>
      <c r="M63" s="44"/>
      <c r="N63" s="44"/>
      <c r="O63" s="45">
        <f t="shared" si="39"/>
        <v>0</v>
      </c>
      <c r="P63" s="42"/>
      <c r="Q63" s="42"/>
    </row>
    <row r="64" spans="1:17" ht="27.6" x14ac:dyDescent="0.3">
      <c r="A64" s="39" t="s">
        <v>72</v>
      </c>
      <c r="B64" s="44"/>
      <c r="C64" s="44"/>
      <c r="D64" s="71"/>
      <c r="E64" s="71"/>
      <c r="F64" s="71"/>
      <c r="G64" s="71"/>
      <c r="H64" s="71"/>
      <c r="I64" s="71"/>
      <c r="J64" s="71"/>
      <c r="K64" s="71">
        <v>0</v>
      </c>
      <c r="L64" s="71">
        <v>0</v>
      </c>
      <c r="M64" s="44">
        <v>0</v>
      </c>
      <c r="N64" s="44">
        <v>0</v>
      </c>
      <c r="O64" s="45">
        <f t="shared" si="39"/>
        <v>0</v>
      </c>
      <c r="P64" s="42"/>
      <c r="Q64" s="42"/>
    </row>
    <row r="65" spans="1:17" x14ac:dyDescent="0.3">
      <c r="A65" s="34" t="s">
        <v>73</v>
      </c>
      <c r="B65" s="43"/>
      <c r="C65" s="43"/>
      <c r="D65" s="71"/>
      <c r="E65" s="71"/>
      <c r="F65" s="71"/>
      <c r="G65" s="71"/>
      <c r="H65" s="71"/>
      <c r="I65" s="71"/>
      <c r="J65" s="71"/>
      <c r="K65" s="71"/>
      <c r="L65" s="71"/>
      <c r="M65" s="44"/>
      <c r="N65" s="44"/>
      <c r="O65" s="45">
        <f t="shared" ref="O61:O68" si="40">SUM(D65:M65)</f>
        <v>0</v>
      </c>
      <c r="P65" s="42"/>
      <c r="Q65" s="42"/>
    </row>
    <row r="66" spans="1:17" x14ac:dyDescent="0.3">
      <c r="A66" s="36" t="s">
        <v>74</v>
      </c>
      <c r="B66" s="44"/>
      <c r="C66" s="44"/>
      <c r="D66" s="71"/>
      <c r="E66" s="71"/>
      <c r="F66" s="71"/>
      <c r="G66" s="71"/>
      <c r="H66" s="71"/>
      <c r="I66" s="71"/>
      <c r="J66" s="71"/>
      <c r="K66" s="71">
        <v>0</v>
      </c>
      <c r="L66" s="71">
        <v>0</v>
      </c>
      <c r="M66" s="44">
        <v>0</v>
      </c>
      <c r="N66" s="44">
        <v>0</v>
      </c>
      <c r="O66" s="45">
        <f t="shared" ref="O66:O67" si="41">SUM(D66:N66)</f>
        <v>0</v>
      </c>
      <c r="P66" s="42"/>
      <c r="Q66" s="42"/>
    </row>
    <row r="67" spans="1:17" x14ac:dyDescent="0.3">
      <c r="A67" s="36" t="s">
        <v>75</v>
      </c>
      <c r="B67" s="44"/>
      <c r="C67" s="44"/>
      <c r="D67" s="71"/>
      <c r="E67" s="71"/>
      <c r="F67" s="71"/>
      <c r="G67" s="71"/>
      <c r="H67" s="71"/>
      <c r="I67" s="71"/>
      <c r="J67" s="71"/>
      <c r="K67" s="71">
        <v>0</v>
      </c>
      <c r="L67" s="71">
        <v>0</v>
      </c>
      <c r="M67" s="44">
        <v>0</v>
      </c>
      <c r="N67" s="44">
        <v>0</v>
      </c>
      <c r="O67" s="45">
        <f t="shared" si="41"/>
        <v>0</v>
      </c>
      <c r="P67" s="42"/>
      <c r="Q67" s="42"/>
    </row>
    <row r="68" spans="1:17" x14ac:dyDescent="0.3">
      <c r="A68" s="34" t="s">
        <v>76</v>
      </c>
      <c r="B68" s="43"/>
      <c r="C68" s="43"/>
      <c r="D68" s="71"/>
      <c r="E68" s="71"/>
      <c r="F68" s="71"/>
      <c r="G68" s="71"/>
      <c r="H68" s="71"/>
      <c r="I68" s="71"/>
      <c r="J68" s="71"/>
      <c r="K68" s="71"/>
      <c r="L68" s="71"/>
      <c r="M68" s="44"/>
      <c r="N68" s="44"/>
      <c r="O68" s="45">
        <f t="shared" si="40"/>
        <v>0</v>
      </c>
      <c r="P68" s="42"/>
      <c r="Q68" s="42"/>
    </row>
    <row r="69" spans="1:17" x14ac:dyDescent="0.3">
      <c r="A69" s="36" t="s">
        <v>77</v>
      </c>
      <c r="B69" s="44"/>
      <c r="C69" s="44"/>
      <c r="D69" s="71"/>
      <c r="E69" s="71"/>
      <c r="F69" s="71"/>
      <c r="G69" s="71"/>
      <c r="H69" s="71"/>
      <c r="I69" s="71"/>
      <c r="J69" s="71"/>
      <c r="K69" s="71">
        <v>0</v>
      </c>
      <c r="L69" s="71">
        <v>0</v>
      </c>
      <c r="M69" s="44">
        <v>0</v>
      </c>
      <c r="N69" s="44">
        <v>0</v>
      </c>
      <c r="O69" s="45">
        <f t="shared" ref="O69:O71" si="42">SUM(D69:N69)</f>
        <v>0</v>
      </c>
      <c r="P69" s="42"/>
      <c r="Q69" s="42"/>
    </row>
    <row r="70" spans="1:17" x14ac:dyDescent="0.3">
      <c r="A70" s="36" t="s">
        <v>78</v>
      </c>
      <c r="B70" s="44"/>
      <c r="C70" s="44"/>
      <c r="D70" s="71"/>
      <c r="E70" s="71"/>
      <c r="F70" s="71"/>
      <c r="G70" s="71"/>
      <c r="H70" s="71"/>
      <c r="I70" s="71"/>
      <c r="J70" s="71"/>
      <c r="K70" s="71">
        <v>0</v>
      </c>
      <c r="L70" s="71">
        <v>0</v>
      </c>
      <c r="M70" s="44">
        <v>0</v>
      </c>
      <c r="N70" s="44">
        <v>0</v>
      </c>
      <c r="O70" s="45">
        <f t="shared" si="42"/>
        <v>0</v>
      </c>
      <c r="P70" s="42"/>
      <c r="Q70" s="42"/>
    </row>
    <row r="71" spans="1:17" x14ac:dyDescent="0.3">
      <c r="A71" s="36" t="s">
        <v>79</v>
      </c>
      <c r="B71" s="44"/>
      <c r="C71" s="44"/>
      <c r="D71" s="71"/>
      <c r="E71" s="71"/>
      <c r="F71" s="71"/>
      <c r="G71" s="71"/>
      <c r="H71" s="71"/>
      <c r="I71" s="71"/>
      <c r="J71" s="71"/>
      <c r="K71" s="71">
        <v>0</v>
      </c>
      <c r="L71" s="71">
        <v>0</v>
      </c>
      <c r="M71" s="44">
        <v>0</v>
      </c>
      <c r="N71" s="44">
        <v>0</v>
      </c>
      <c r="O71" s="45">
        <f t="shared" si="42"/>
        <v>0</v>
      </c>
      <c r="P71" s="42"/>
      <c r="Q71" s="42"/>
    </row>
    <row r="72" spans="1:17" x14ac:dyDescent="0.3">
      <c r="A72" s="33" t="s">
        <v>80</v>
      </c>
      <c r="B72" s="41"/>
      <c r="C72" s="41"/>
      <c r="D72" s="69"/>
      <c r="E72" s="72"/>
      <c r="F72" s="72"/>
      <c r="G72" s="72"/>
      <c r="H72" s="72"/>
      <c r="I72" s="72"/>
      <c r="J72" s="72"/>
      <c r="K72" s="72"/>
      <c r="L72" s="72"/>
      <c r="M72" s="46"/>
      <c r="N72" s="46"/>
      <c r="O72" s="45">
        <f t="shared" ref="O72:O79" si="43">SUM(D72:J72)</f>
        <v>0</v>
      </c>
      <c r="P72" s="42"/>
      <c r="Q72" s="42"/>
    </row>
    <row r="73" spans="1:17" x14ac:dyDescent="0.3">
      <c r="A73" s="34" t="s">
        <v>81</v>
      </c>
      <c r="B73" s="43"/>
      <c r="C73" s="43"/>
      <c r="D73" s="71"/>
      <c r="E73" s="71"/>
      <c r="F73" s="71"/>
      <c r="G73" s="71"/>
      <c r="H73" s="71"/>
      <c r="I73" s="71"/>
      <c r="J73" s="71"/>
      <c r="K73" s="71"/>
      <c r="L73" s="71"/>
      <c r="M73" s="44"/>
      <c r="N73" s="44"/>
      <c r="O73" s="45">
        <f t="shared" si="43"/>
        <v>0</v>
      </c>
      <c r="P73" s="42"/>
      <c r="Q73" s="42"/>
    </row>
    <row r="74" spans="1:17" x14ac:dyDescent="0.3">
      <c r="A74" s="36" t="s">
        <v>82</v>
      </c>
      <c r="B74" s="44"/>
      <c r="C74" s="44"/>
      <c r="D74" s="71"/>
      <c r="E74" s="71"/>
      <c r="F74" s="71"/>
      <c r="G74" s="71"/>
      <c r="H74" s="71"/>
      <c r="I74" s="71"/>
      <c r="J74" s="71"/>
      <c r="K74" s="71">
        <v>0</v>
      </c>
      <c r="L74" s="71">
        <v>0</v>
      </c>
      <c r="M74" s="44">
        <v>0</v>
      </c>
      <c r="N74" s="44">
        <v>0</v>
      </c>
      <c r="O74" s="45">
        <f t="shared" ref="O74:O75" si="44">SUM(D74:N74)</f>
        <v>0</v>
      </c>
      <c r="P74" s="42"/>
      <c r="Q74" s="42"/>
    </row>
    <row r="75" spans="1:17" x14ac:dyDescent="0.3">
      <c r="A75" s="36" t="s">
        <v>83</v>
      </c>
      <c r="B75" s="44"/>
      <c r="C75" s="44"/>
      <c r="D75" s="71"/>
      <c r="E75" s="71"/>
      <c r="F75" s="71"/>
      <c r="G75" s="71"/>
      <c r="H75" s="71"/>
      <c r="I75" s="71"/>
      <c r="J75" s="71"/>
      <c r="K75" s="71">
        <v>0</v>
      </c>
      <c r="L75" s="71">
        <v>0</v>
      </c>
      <c r="M75" s="44">
        <v>0</v>
      </c>
      <c r="N75" s="44">
        <v>0</v>
      </c>
      <c r="O75" s="45">
        <f t="shared" si="44"/>
        <v>0</v>
      </c>
      <c r="P75" s="42"/>
      <c r="Q75" s="42"/>
    </row>
    <row r="76" spans="1:17" x14ac:dyDescent="0.3">
      <c r="A76" s="34" t="s">
        <v>84</v>
      </c>
      <c r="B76" s="43">
        <f>SUM(B77:B78)</f>
        <v>0</v>
      </c>
      <c r="C76" s="43">
        <f>SUM(C77:C78)</f>
        <v>0</v>
      </c>
      <c r="D76" s="70">
        <f t="shared" ref="D76:E76" si="45">SUM(D77:D78)</f>
        <v>0</v>
      </c>
      <c r="E76" s="70">
        <f t="shared" si="45"/>
        <v>0</v>
      </c>
      <c r="F76" s="70">
        <f t="shared" ref="F76:G76" si="46">SUM(F77:F78)</f>
        <v>0</v>
      </c>
      <c r="G76" s="70">
        <f t="shared" si="46"/>
        <v>0</v>
      </c>
      <c r="H76" s="70">
        <f t="shared" ref="H76" si="47">SUM(H77:H78)</f>
        <v>0</v>
      </c>
      <c r="I76" s="70"/>
      <c r="J76" s="70"/>
      <c r="K76" s="70"/>
      <c r="L76" s="70"/>
      <c r="M76" s="43"/>
      <c r="N76" s="43"/>
      <c r="O76" s="45">
        <f t="shared" si="43"/>
        <v>0</v>
      </c>
      <c r="P76" s="42"/>
      <c r="Q76" s="42"/>
    </row>
    <row r="77" spans="1:17" x14ac:dyDescent="0.3">
      <c r="A77" s="36" t="s">
        <v>85</v>
      </c>
      <c r="B77" s="37"/>
      <c r="C77" s="37"/>
      <c r="D77" s="71"/>
      <c r="E77" s="71"/>
      <c r="F77" s="71"/>
      <c r="G77" s="71"/>
      <c r="H77" s="71"/>
      <c r="I77" s="71"/>
      <c r="J77" s="71"/>
      <c r="K77" s="71">
        <v>0</v>
      </c>
      <c r="L77" s="71">
        <v>0</v>
      </c>
      <c r="M77" s="37"/>
      <c r="N77" s="37"/>
      <c r="O77" s="38">
        <f t="shared" ref="O77:O78" si="48">SUM(D77:K77)</f>
        <v>0</v>
      </c>
    </row>
    <row r="78" spans="1:17" x14ac:dyDescent="0.3">
      <c r="A78" s="36" t="s">
        <v>86</v>
      </c>
      <c r="B78" s="37"/>
      <c r="C78" s="37"/>
      <c r="D78" s="71"/>
      <c r="E78" s="71"/>
      <c r="F78" s="71"/>
      <c r="G78" s="71"/>
      <c r="H78" s="71"/>
      <c r="I78" s="71"/>
      <c r="J78" s="71"/>
      <c r="K78" s="71">
        <v>0</v>
      </c>
      <c r="L78" s="71">
        <v>0</v>
      </c>
      <c r="M78" s="37"/>
      <c r="N78" s="37"/>
      <c r="O78" s="38">
        <f t="shared" si="48"/>
        <v>0</v>
      </c>
    </row>
    <row r="79" spans="1:17" x14ac:dyDescent="0.3">
      <c r="A79" s="34" t="s">
        <v>87</v>
      </c>
      <c r="B79" s="35"/>
      <c r="C79" s="35"/>
      <c r="D79" s="71"/>
      <c r="E79" s="71"/>
      <c r="F79" s="71"/>
      <c r="G79" s="71"/>
      <c r="H79" s="71"/>
      <c r="I79" s="71"/>
      <c r="J79" s="71"/>
      <c r="K79" s="71"/>
      <c r="L79" s="71"/>
      <c r="M79" s="37"/>
      <c r="N79" s="37"/>
      <c r="O79" s="38">
        <f t="shared" si="43"/>
        <v>0</v>
      </c>
    </row>
    <row r="80" spans="1:17" x14ac:dyDescent="0.3">
      <c r="A80" s="36" t="s">
        <v>88</v>
      </c>
      <c r="B80" s="37"/>
      <c r="C80" s="37"/>
      <c r="D80" s="71"/>
      <c r="E80" s="71"/>
      <c r="F80" s="71"/>
      <c r="G80" s="71"/>
      <c r="H80" s="71"/>
      <c r="I80" s="71"/>
      <c r="J80" s="71"/>
      <c r="K80" s="71">
        <v>0</v>
      </c>
      <c r="L80" s="71">
        <v>0</v>
      </c>
      <c r="M80" s="37"/>
      <c r="N80" s="37"/>
      <c r="O80" s="38">
        <f>SUM(D80:K80)</f>
        <v>0</v>
      </c>
    </row>
    <row r="81" spans="1:25" x14ac:dyDescent="0.3">
      <c r="A81" s="40" t="s">
        <v>89</v>
      </c>
      <c r="B81" s="47">
        <f t="shared" ref="B81:F81" si="49">+B7</f>
        <v>2008317326</v>
      </c>
      <c r="C81" s="47">
        <f t="shared" si="49"/>
        <v>406255046.18000001</v>
      </c>
      <c r="D81" s="73">
        <f t="shared" si="49"/>
        <v>118747720.78</v>
      </c>
      <c r="E81" s="73">
        <f t="shared" si="49"/>
        <v>134768131.88</v>
      </c>
      <c r="F81" s="73">
        <f t="shared" si="49"/>
        <v>207200886.73000002</v>
      </c>
      <c r="G81" s="73">
        <f t="shared" ref="G81:O81" si="50">+G7</f>
        <v>227470063.06999999</v>
      </c>
      <c r="H81" s="73">
        <f t="shared" si="50"/>
        <v>179924400.82999998</v>
      </c>
      <c r="I81" s="73">
        <f t="shared" si="50"/>
        <v>200757302.63</v>
      </c>
      <c r="J81" s="73">
        <f t="shared" ref="J81:K81" si="51">+J7</f>
        <v>140725455.48000002</v>
      </c>
      <c r="K81" s="73">
        <f t="shared" si="51"/>
        <v>217550090.71000001</v>
      </c>
      <c r="L81" s="73">
        <f t="shared" ref="L81:M81" si="52">+L7</f>
        <v>174851154.15000001</v>
      </c>
      <c r="M81" s="47">
        <f t="shared" si="52"/>
        <v>140525942.93000001</v>
      </c>
      <c r="N81" s="47">
        <f t="shared" ref="N81" si="53">+N7</f>
        <v>328823035.88</v>
      </c>
      <c r="O81" s="47">
        <f t="shared" si="50"/>
        <v>2071344185.0700002</v>
      </c>
    </row>
    <row r="82" spans="1:25" ht="11.25" customHeight="1" x14ac:dyDescent="0.3">
      <c r="A82" s="29" t="s">
        <v>90</v>
      </c>
      <c r="B82" s="48"/>
      <c r="C82" s="48"/>
      <c r="D82" s="5"/>
      <c r="E82" s="5"/>
      <c r="F82" s="5"/>
      <c r="G82" s="5"/>
      <c r="H82" s="5"/>
      <c r="I82" s="5"/>
      <c r="J82" s="5"/>
      <c r="K82" s="5"/>
      <c r="L82" s="5"/>
      <c r="M82" s="48"/>
      <c r="N82" s="48"/>
      <c r="O82" s="49"/>
      <c r="P82" s="6"/>
      <c r="Q82" s="7"/>
      <c r="R82" s="7"/>
      <c r="S82" s="7"/>
      <c r="T82" s="7"/>
      <c r="U82" s="7"/>
      <c r="V82" s="7"/>
      <c r="W82" s="7"/>
      <c r="X82" s="7"/>
      <c r="Y82" s="7"/>
    </row>
    <row r="83" spans="1:25" x14ac:dyDescent="0.3">
      <c r="A83" s="31" t="s">
        <v>91</v>
      </c>
      <c r="B83" s="30"/>
      <c r="C83" s="30"/>
      <c r="D83" s="5"/>
      <c r="E83" s="5"/>
      <c r="F83" s="5"/>
      <c r="G83" s="5"/>
      <c r="H83" s="5"/>
      <c r="I83" s="5"/>
      <c r="J83" s="5"/>
      <c r="K83" s="5"/>
      <c r="L83" s="5"/>
      <c r="M83" s="30"/>
      <c r="N83" s="30"/>
      <c r="O83" s="28"/>
      <c r="P83" s="6"/>
      <c r="Q83" s="7"/>
      <c r="R83" s="7"/>
      <c r="S83" s="7"/>
      <c r="T83" s="7"/>
      <c r="U83" s="7"/>
      <c r="V83" s="7"/>
      <c r="W83" s="7"/>
      <c r="X83" s="7"/>
      <c r="Y83" s="7"/>
    </row>
    <row r="84" spans="1:25" x14ac:dyDescent="0.3">
      <c r="A84" s="31" t="s">
        <v>92</v>
      </c>
      <c r="B84" s="30"/>
      <c r="C84" s="30"/>
      <c r="D84" s="30"/>
      <c r="E84" s="30"/>
      <c r="F84" s="30"/>
      <c r="G84" s="30"/>
      <c r="H84" s="5"/>
      <c r="I84" s="5"/>
      <c r="J84" s="5"/>
      <c r="K84" s="5"/>
      <c r="L84" s="5"/>
      <c r="M84" s="30"/>
      <c r="N84" s="30"/>
      <c r="O84" s="28"/>
      <c r="P84" s="6"/>
      <c r="Q84" s="7"/>
      <c r="R84" s="7"/>
      <c r="S84" s="7"/>
      <c r="T84" s="7"/>
      <c r="U84" s="7"/>
      <c r="V84" s="7"/>
      <c r="W84" s="7"/>
      <c r="X84" s="7"/>
      <c r="Y84" s="7"/>
    </row>
    <row r="85" spans="1:25" ht="14.25" customHeight="1" x14ac:dyDescent="0.3">
      <c r="A85" s="31" t="s">
        <v>93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2"/>
      <c r="P85" s="8"/>
      <c r="Q85" s="7"/>
      <c r="R85" s="7"/>
      <c r="S85" s="7"/>
      <c r="T85" s="7"/>
      <c r="U85" s="7"/>
      <c r="V85" s="7"/>
      <c r="W85" s="7"/>
      <c r="X85" s="7"/>
      <c r="Y85" s="7"/>
    </row>
    <row r="86" spans="1:25" x14ac:dyDescent="0.3">
      <c r="A86" s="31" t="s">
        <v>94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9"/>
      <c r="P86" s="7"/>
      <c r="Q86" s="7"/>
      <c r="R86" s="7"/>
      <c r="S86" s="7"/>
      <c r="T86" s="7"/>
      <c r="U86" s="7"/>
    </row>
    <row r="87" spans="1:25" x14ac:dyDescent="0.3">
      <c r="A87" s="31" t="s">
        <v>95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9"/>
      <c r="P87" s="7"/>
      <c r="Q87" s="7"/>
      <c r="R87" s="7"/>
      <c r="S87" s="7"/>
      <c r="T87" s="7"/>
      <c r="U87" s="7"/>
    </row>
    <row r="88" spans="1:25" x14ac:dyDescent="0.3">
      <c r="A88" s="31" t="s">
        <v>96</v>
      </c>
      <c r="B88" s="30"/>
      <c r="C88" s="30"/>
      <c r="D88" s="30"/>
      <c r="E88" s="9"/>
      <c r="F88" s="9"/>
      <c r="G88" s="9"/>
      <c r="H88" s="30"/>
      <c r="I88" s="30"/>
      <c r="J88" s="30"/>
      <c r="K88" s="30"/>
      <c r="L88" s="30"/>
      <c r="M88" s="30"/>
      <c r="N88" s="30"/>
      <c r="O88" s="9"/>
      <c r="P88" s="7"/>
      <c r="Q88" s="7"/>
      <c r="R88" s="7"/>
      <c r="S88" s="7"/>
      <c r="T88" s="7"/>
      <c r="U88" s="7"/>
    </row>
    <row r="89" spans="1:25" x14ac:dyDescent="0.3">
      <c r="A89" s="31"/>
      <c r="B89" s="30"/>
      <c r="C89" s="30"/>
      <c r="D89" s="30"/>
      <c r="E89" s="9"/>
      <c r="F89" s="9"/>
      <c r="G89" s="9"/>
      <c r="H89" s="30"/>
      <c r="I89" s="30"/>
      <c r="J89" s="30"/>
      <c r="K89" s="30"/>
      <c r="L89" s="30"/>
      <c r="M89" s="30"/>
      <c r="N89" s="30"/>
      <c r="O89" s="9"/>
      <c r="P89" s="7"/>
      <c r="Q89" s="7"/>
      <c r="R89" s="7"/>
      <c r="S89" s="7"/>
      <c r="T89" s="7"/>
      <c r="U89" s="7"/>
    </row>
    <row r="90" spans="1:25" x14ac:dyDescent="0.3">
      <c r="A90" s="31"/>
      <c r="B90" s="30"/>
      <c r="C90" s="30"/>
      <c r="D90" s="30"/>
      <c r="E90" s="9"/>
      <c r="F90" s="9"/>
      <c r="G90" s="9"/>
      <c r="H90" s="30"/>
      <c r="I90" s="30"/>
      <c r="J90" s="30"/>
      <c r="K90" s="30"/>
      <c r="L90" s="30"/>
      <c r="M90" s="30"/>
      <c r="N90" s="30"/>
      <c r="O90" s="9"/>
      <c r="P90" s="7"/>
      <c r="Q90" s="7"/>
      <c r="R90" s="7"/>
      <c r="S90" s="7"/>
      <c r="T90" s="7"/>
      <c r="U90" s="7"/>
    </row>
    <row r="91" spans="1:25" x14ac:dyDescent="0.3">
      <c r="A91" s="31"/>
      <c r="B91" s="30"/>
      <c r="C91" s="30"/>
      <c r="D91" s="30"/>
      <c r="E91" s="9"/>
      <c r="F91" s="9"/>
      <c r="G91" s="9"/>
      <c r="H91" s="30"/>
      <c r="I91" s="30"/>
      <c r="J91" s="30"/>
      <c r="K91" s="30"/>
      <c r="L91" s="30"/>
      <c r="M91" s="30"/>
      <c r="N91" s="30"/>
      <c r="O91" s="9"/>
      <c r="P91" s="7"/>
      <c r="Q91" s="7"/>
      <c r="R91" s="7"/>
      <c r="S91" s="7"/>
      <c r="T91" s="7"/>
      <c r="U91" s="7"/>
    </row>
    <row r="92" spans="1:25" x14ac:dyDescent="0.3">
      <c r="A92" s="31"/>
      <c r="B92" s="30"/>
      <c r="C92" s="30"/>
      <c r="D92" s="30"/>
      <c r="E92" s="9"/>
      <c r="F92" s="9"/>
      <c r="G92" s="9"/>
      <c r="H92" s="30"/>
      <c r="I92" s="30"/>
      <c r="J92" s="30"/>
      <c r="K92" s="30"/>
      <c r="L92" s="30"/>
      <c r="M92" s="30"/>
      <c r="N92" s="30"/>
      <c r="O92" s="9"/>
      <c r="P92" s="7"/>
      <c r="Q92" s="7"/>
      <c r="R92" s="7"/>
      <c r="S92" s="7"/>
      <c r="T92" s="7"/>
      <c r="U92" s="7"/>
    </row>
    <row r="93" spans="1:25" x14ac:dyDescent="0.3">
      <c r="A93" s="31"/>
      <c r="B93" s="30"/>
      <c r="C93" s="30"/>
      <c r="D93" s="30"/>
      <c r="E93" s="9"/>
      <c r="F93" s="9"/>
      <c r="G93" s="9"/>
      <c r="H93" s="30"/>
      <c r="I93" s="30"/>
      <c r="J93" s="30"/>
      <c r="K93" s="30"/>
      <c r="L93" s="30"/>
      <c r="M93" s="30"/>
      <c r="N93" s="30"/>
      <c r="O93" s="9"/>
      <c r="P93" s="7"/>
      <c r="Q93" s="7"/>
      <c r="R93" s="7"/>
      <c r="S93" s="7"/>
      <c r="T93" s="7"/>
      <c r="U93" s="7"/>
    </row>
    <row r="94" spans="1:25" x14ac:dyDescent="0.3">
      <c r="A94" s="19"/>
      <c r="B94" s="9"/>
      <c r="C94" s="19"/>
      <c r="D94" s="19"/>
      <c r="E94" s="9"/>
      <c r="F94" s="9"/>
      <c r="G94" s="9"/>
      <c r="H94" s="22"/>
      <c r="I94" s="22"/>
      <c r="J94" s="22"/>
      <c r="K94" s="22"/>
      <c r="L94" s="22"/>
      <c r="M94" s="22"/>
      <c r="N94" s="22"/>
      <c r="O94" s="20"/>
      <c r="P94" s="7"/>
      <c r="R94" s="10"/>
      <c r="S94" s="10"/>
      <c r="T94" s="10"/>
      <c r="U94" s="7"/>
      <c r="V94" s="7"/>
      <c r="W94" s="7"/>
      <c r="X94" s="7"/>
      <c r="Y94" s="7"/>
    </row>
    <row r="95" spans="1:25" x14ac:dyDescent="0.3">
      <c r="A95" s="2" t="s">
        <v>97</v>
      </c>
      <c r="B95" s="9"/>
      <c r="G95" s="5"/>
      <c r="H95" s="5"/>
      <c r="I95" s="5" t="s">
        <v>98</v>
      </c>
      <c r="K95" s="5"/>
      <c r="L95" s="5"/>
      <c r="M95" s="5"/>
      <c r="N95" s="5"/>
      <c r="P95" s="7"/>
      <c r="R95" s="11"/>
      <c r="S95" s="10"/>
      <c r="T95" s="10"/>
      <c r="U95" s="7"/>
      <c r="V95" s="7"/>
      <c r="W95" s="7"/>
      <c r="X95" s="7"/>
      <c r="Y95" s="7"/>
    </row>
    <row r="96" spans="1:25" x14ac:dyDescent="0.3">
      <c r="A96" s="18" t="s">
        <v>102</v>
      </c>
      <c r="B96" s="12"/>
      <c r="I96" s="53" t="s">
        <v>99</v>
      </c>
      <c r="J96" s="53"/>
      <c r="K96" s="53"/>
      <c r="L96" s="18"/>
      <c r="M96" s="18"/>
      <c r="N96" s="18"/>
      <c r="O96" s="23"/>
      <c r="P96" s="7"/>
      <c r="R96" s="10"/>
      <c r="S96" s="10"/>
      <c r="T96" s="10"/>
      <c r="U96" s="7"/>
      <c r="V96" s="7"/>
      <c r="W96" s="7"/>
      <c r="X96" s="7"/>
      <c r="Y96" s="7"/>
    </row>
    <row r="97" spans="1:20" x14ac:dyDescent="0.3">
      <c r="A97" s="14" t="s">
        <v>100</v>
      </c>
      <c r="B97" s="13"/>
      <c r="C97" s="13"/>
      <c r="D97" s="13"/>
      <c r="E97" s="13"/>
      <c r="I97" s="52" t="s">
        <v>101</v>
      </c>
      <c r="J97" s="52"/>
      <c r="K97" s="52"/>
      <c r="L97" s="24"/>
      <c r="M97" s="24"/>
      <c r="N97" s="24"/>
      <c r="O97" s="9"/>
      <c r="Q97" s="14"/>
      <c r="R97" s="14"/>
      <c r="S97" s="14"/>
      <c r="T97" s="15"/>
    </row>
    <row r="98" spans="1:20" x14ac:dyDescent="0.3">
      <c r="E98" s="16"/>
      <c r="H98" s="21"/>
      <c r="I98" s="21"/>
      <c r="J98" s="21"/>
      <c r="K98" s="21"/>
      <c r="L98" s="21"/>
      <c r="M98" s="21"/>
      <c r="N98" s="21"/>
      <c r="O98" s="21"/>
      <c r="P98" s="21"/>
      <c r="Q98" s="14"/>
      <c r="R98" s="14"/>
      <c r="S98" s="14"/>
      <c r="T98" s="15"/>
    </row>
    <row r="99" spans="1:20" x14ac:dyDescent="0.3">
      <c r="E99" s="16"/>
      <c r="H99" s="21"/>
      <c r="I99" s="21"/>
      <c r="J99" s="21"/>
      <c r="K99" s="21"/>
      <c r="L99" s="21"/>
      <c r="M99" s="21"/>
      <c r="N99" s="21"/>
      <c r="O99" s="21"/>
      <c r="P99" s="21"/>
      <c r="Q99" s="14"/>
      <c r="R99" s="14"/>
      <c r="S99" s="14"/>
      <c r="T99" s="15"/>
    </row>
    <row r="100" spans="1:20" x14ac:dyDescent="0.3">
      <c r="E100" s="16"/>
      <c r="H100" s="21"/>
      <c r="I100" s="21"/>
      <c r="J100" s="21"/>
      <c r="K100" s="21"/>
      <c r="L100" s="21"/>
      <c r="M100" s="21"/>
      <c r="N100" s="21"/>
      <c r="O100" s="21"/>
      <c r="P100" s="21"/>
      <c r="Q100" s="14"/>
      <c r="R100" s="14"/>
      <c r="S100" s="14"/>
      <c r="T100" s="15"/>
    </row>
    <row r="101" spans="1:20" x14ac:dyDescent="0.3">
      <c r="E101" s="16"/>
      <c r="H101" s="21"/>
      <c r="I101" s="21"/>
      <c r="J101" s="21"/>
      <c r="K101" s="21"/>
      <c r="L101" s="21"/>
      <c r="M101" s="21"/>
      <c r="N101" s="21"/>
      <c r="O101" s="21"/>
      <c r="P101" s="21"/>
      <c r="Q101" s="14"/>
      <c r="R101" s="14"/>
      <c r="S101" s="14"/>
      <c r="T101" s="15"/>
    </row>
    <row r="102" spans="1:20" x14ac:dyDescent="0.3">
      <c r="E102" s="16"/>
      <c r="H102" s="21"/>
      <c r="I102" s="21"/>
      <c r="J102" s="21"/>
      <c r="K102" s="21"/>
      <c r="L102" s="21"/>
      <c r="M102" s="21"/>
      <c r="N102" s="21"/>
      <c r="O102" s="21"/>
      <c r="P102" s="21"/>
      <c r="Q102" s="14"/>
      <c r="R102" s="14"/>
      <c r="S102" s="14"/>
      <c r="T102" s="15"/>
    </row>
    <row r="103" spans="1:20" x14ac:dyDescent="0.3">
      <c r="E103" s="16"/>
      <c r="H103" s="21"/>
      <c r="I103" s="21"/>
      <c r="J103" s="21"/>
      <c r="K103" s="21"/>
      <c r="L103" s="21"/>
      <c r="M103" s="21"/>
      <c r="N103" s="21"/>
      <c r="O103" s="21"/>
      <c r="P103" s="21"/>
      <c r="Q103" s="14"/>
      <c r="R103" s="14"/>
      <c r="S103" s="14"/>
      <c r="T103" s="15"/>
    </row>
    <row r="104" spans="1:20" x14ac:dyDescent="0.3">
      <c r="E104" s="16"/>
      <c r="H104" s="21"/>
      <c r="I104" s="21"/>
      <c r="J104" s="21"/>
      <c r="K104" s="21"/>
      <c r="L104" s="21"/>
      <c r="M104" s="21"/>
      <c r="N104" s="21"/>
      <c r="O104" s="21"/>
      <c r="P104" s="21"/>
      <c r="Q104" s="14"/>
      <c r="R104" s="14"/>
      <c r="S104" s="14"/>
      <c r="T104" s="15"/>
    </row>
    <row r="105" spans="1:20" x14ac:dyDescent="0.3">
      <c r="E105" s="16"/>
      <c r="H105" s="21"/>
      <c r="I105" s="21"/>
      <c r="J105" s="21"/>
      <c r="K105" s="21"/>
      <c r="L105" s="21"/>
      <c r="M105" s="21"/>
      <c r="N105" s="21"/>
      <c r="O105" s="21"/>
      <c r="P105" s="21"/>
      <c r="Q105" s="14"/>
      <c r="R105" s="14"/>
      <c r="S105" s="14"/>
      <c r="T105" s="15"/>
    </row>
    <row r="106" spans="1:20" x14ac:dyDescent="0.3">
      <c r="C106" s="2" t="s">
        <v>107</v>
      </c>
      <c r="E106" s="16"/>
      <c r="H106" s="21"/>
      <c r="I106" s="21"/>
      <c r="J106" s="21"/>
      <c r="K106" s="21"/>
      <c r="L106" s="21"/>
      <c r="M106" s="21"/>
      <c r="N106" s="21"/>
      <c r="O106" s="21"/>
      <c r="P106" s="21"/>
      <c r="Q106" s="14"/>
      <c r="R106" s="14"/>
      <c r="S106" s="14"/>
      <c r="T106" s="15"/>
    </row>
    <row r="107" spans="1:20" x14ac:dyDescent="0.3">
      <c r="A107" s="51" t="s">
        <v>106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16"/>
      <c r="N107" s="16"/>
      <c r="O107" s="9"/>
    </row>
    <row r="108" spans="1:20" x14ac:dyDescent="0.3">
      <c r="A108" s="50" t="s">
        <v>108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14"/>
      <c r="N108" s="14"/>
      <c r="O108" s="9"/>
    </row>
    <row r="109" spans="1:20" x14ac:dyDescent="0.3">
      <c r="H109" s="17"/>
      <c r="I109" s="17"/>
      <c r="J109" s="17"/>
      <c r="K109" s="17"/>
      <c r="L109" s="17"/>
      <c r="M109" s="17"/>
      <c r="N109" s="17"/>
      <c r="O109" s="13"/>
      <c r="P109" s="14"/>
    </row>
    <row r="110" spans="1:20" x14ac:dyDescent="0.3">
      <c r="H110" s="17"/>
      <c r="I110" s="17"/>
      <c r="J110" s="17"/>
      <c r="K110" s="17"/>
      <c r="L110" s="17"/>
      <c r="M110" s="17"/>
      <c r="N110" s="17"/>
      <c r="O110" s="9"/>
    </row>
    <row r="112" spans="1:20" x14ac:dyDescent="0.3">
      <c r="A112" s="25"/>
      <c r="B112" s="25"/>
      <c r="C112" s="25"/>
      <c r="D112" s="25"/>
      <c r="E112" s="25"/>
      <c r="F112" s="25"/>
      <c r="G112" s="25"/>
    </row>
    <row r="113" spans="1:7" x14ac:dyDescent="0.3">
      <c r="A113" s="50"/>
      <c r="B113" s="50"/>
      <c r="C113" s="50"/>
      <c r="D113" s="50"/>
      <c r="E113" s="50"/>
      <c r="F113" s="50"/>
      <c r="G113" s="50"/>
    </row>
  </sheetData>
  <mergeCells count="13">
    <mergeCell ref="A1:O1"/>
    <mergeCell ref="A2:O2"/>
    <mergeCell ref="A3:O3"/>
    <mergeCell ref="A4:O4"/>
    <mergeCell ref="A5:A6"/>
    <mergeCell ref="B5:B6"/>
    <mergeCell ref="C5:C6"/>
    <mergeCell ref="D5:O5"/>
    <mergeCell ref="A113:G113"/>
    <mergeCell ref="A107:L107"/>
    <mergeCell ref="A108:L108"/>
    <mergeCell ref="I97:K97"/>
    <mergeCell ref="I96:K96"/>
  </mergeCells>
  <printOptions horizontalCentered="1"/>
  <pageMargins left="0" right="0" top="0.98425196850393704" bottom="0.98425196850393704" header="0.51181102362204722" footer="0.51181102362204722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Yexica Chia</dc:creator>
  <cp:keywords/>
  <dc:description/>
  <cp:lastModifiedBy>Departamento Financiero</cp:lastModifiedBy>
  <cp:revision/>
  <cp:lastPrinted>2023-10-03T15:35:41Z</cp:lastPrinted>
  <dcterms:created xsi:type="dcterms:W3CDTF">2022-05-10T12:17:32Z</dcterms:created>
  <dcterms:modified xsi:type="dcterms:W3CDTF">2023-12-04T14:41:45Z</dcterms:modified>
  <cp:category/>
  <cp:contentStatus/>
</cp:coreProperties>
</file>