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roa.IAD0\Documents\"/>
    </mc:Choice>
  </mc:AlternateContent>
  <bookViews>
    <workbookView xWindow="240" yWindow="135" windowWidth="20055" windowHeight="7170"/>
  </bookViews>
  <sheets>
    <sheet name="TOTAL TODOS LOS PROGRAMAS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N500" i="1" l="1"/>
  <c r="M500" i="1"/>
  <c r="N499" i="1"/>
  <c r="M499" i="1"/>
  <c r="N496" i="1"/>
  <c r="M496" i="1"/>
  <c r="N495" i="1"/>
  <c r="M495" i="1"/>
  <c r="N492" i="1"/>
  <c r="M492" i="1"/>
  <c r="M491" i="1"/>
  <c r="M490" i="1"/>
  <c r="M488" i="1" s="1"/>
  <c r="N489" i="1"/>
  <c r="N488" i="1" s="1"/>
  <c r="M489" i="1"/>
  <c r="M485" i="1"/>
  <c r="M484" i="1"/>
  <c r="N483" i="1"/>
  <c r="M483" i="1"/>
  <c r="N482" i="1"/>
  <c r="N479" i="1" s="1"/>
  <c r="N478" i="1" s="1"/>
  <c r="M482" i="1"/>
  <c r="M479" i="1" s="1"/>
  <c r="M478" i="1" s="1"/>
  <c r="M476" i="1"/>
  <c r="M475" i="1" s="1"/>
  <c r="N470" i="1"/>
  <c r="N469" i="1" s="1"/>
  <c r="M470" i="1"/>
  <c r="M469" i="1" s="1"/>
  <c r="N467" i="1"/>
  <c r="N466" i="1"/>
  <c r="N465" i="1"/>
  <c r="M465" i="1"/>
  <c r="M463" i="1"/>
  <c r="N463" i="1" s="1"/>
  <c r="N457" i="1" s="1"/>
  <c r="N460" i="1"/>
  <c r="M460" i="1"/>
  <c r="M459" i="1"/>
  <c r="N455" i="1"/>
  <c r="N453" i="1" s="1"/>
  <c r="M455" i="1"/>
  <c r="M454" i="1"/>
  <c r="M453" i="1" s="1"/>
  <c r="M450" i="1"/>
  <c r="N449" i="1"/>
  <c r="M449" i="1"/>
  <c r="N447" i="1"/>
  <c r="M447" i="1"/>
  <c r="N446" i="1"/>
  <c r="M446" i="1"/>
  <c r="N445" i="1"/>
  <c r="M445" i="1"/>
  <c r="N444" i="1"/>
  <c r="M444" i="1"/>
  <c r="M443" i="1"/>
  <c r="M442" i="1"/>
  <c r="M439" i="1" s="1"/>
  <c r="N441" i="1"/>
  <c r="N440" i="1"/>
  <c r="M440" i="1"/>
  <c r="N439" i="1"/>
  <c r="N399" i="1"/>
  <c r="M399" i="1"/>
  <c r="N398" i="1"/>
  <c r="M398" i="1"/>
  <c r="N397" i="1"/>
  <c r="M397" i="1"/>
  <c r="N395" i="1"/>
  <c r="M395" i="1"/>
  <c r="N394" i="1"/>
  <c r="M394" i="1"/>
  <c r="N393" i="1"/>
  <c r="M393" i="1"/>
  <c r="N391" i="1"/>
  <c r="M391" i="1"/>
  <c r="N390" i="1"/>
  <c r="M390" i="1"/>
  <c r="N389" i="1"/>
  <c r="M389" i="1"/>
  <c r="N388" i="1"/>
  <c r="M388" i="1"/>
  <c r="M386" i="1" s="1"/>
  <c r="N387" i="1"/>
  <c r="N386" i="1" s="1"/>
  <c r="M387" i="1"/>
  <c r="N384" i="1"/>
  <c r="M384" i="1"/>
  <c r="N383" i="1"/>
  <c r="M383" i="1"/>
  <c r="N382" i="1"/>
  <c r="M382" i="1"/>
  <c r="N381" i="1"/>
  <c r="M381" i="1"/>
  <c r="N380" i="1"/>
  <c r="M380" i="1"/>
  <c r="N379" i="1"/>
  <c r="N378" i="1" s="1"/>
  <c r="M379" i="1"/>
  <c r="M378" i="1" s="1"/>
  <c r="N377" i="1"/>
  <c r="M377" i="1"/>
  <c r="N376" i="1"/>
  <c r="M376" i="1"/>
  <c r="N374" i="1"/>
  <c r="M374" i="1"/>
  <c r="N373" i="1"/>
  <c r="M373" i="1"/>
  <c r="N372" i="1"/>
  <c r="M372" i="1"/>
  <c r="N371" i="1"/>
  <c r="M371" i="1"/>
  <c r="N370" i="1"/>
  <c r="N369" i="1"/>
  <c r="M369" i="1"/>
  <c r="N368" i="1"/>
  <c r="M368" i="1"/>
  <c r="N367" i="1"/>
  <c r="M367" i="1"/>
  <c r="M366" i="1"/>
  <c r="M365" i="1" s="1"/>
  <c r="N335" i="1"/>
  <c r="M335" i="1"/>
  <c r="N331" i="1"/>
  <c r="N327" i="1"/>
  <c r="N326" i="1" s="1"/>
  <c r="M327" i="1"/>
  <c r="M326" i="1"/>
  <c r="N324" i="1"/>
  <c r="M324" i="1"/>
  <c r="N323" i="1"/>
  <c r="M323" i="1"/>
  <c r="N321" i="1"/>
  <c r="M321" i="1"/>
  <c r="N320" i="1"/>
  <c r="M320" i="1"/>
  <c r="N319" i="1"/>
  <c r="M319" i="1"/>
  <c r="N318" i="1"/>
  <c r="M318" i="1"/>
  <c r="N316" i="1"/>
  <c r="N315" i="1" s="1"/>
  <c r="M316" i="1"/>
  <c r="M315" i="1"/>
  <c r="N313" i="1"/>
  <c r="M313" i="1"/>
  <c r="N311" i="1"/>
  <c r="M311" i="1"/>
  <c r="N310" i="1"/>
  <c r="N309" i="1" s="1"/>
  <c r="M310" i="1"/>
  <c r="M309" i="1"/>
  <c r="N307" i="1"/>
  <c r="M307" i="1"/>
  <c r="N306" i="1"/>
  <c r="M306" i="1"/>
  <c r="N305" i="1"/>
  <c r="N304" i="1" s="1"/>
  <c r="M305" i="1"/>
  <c r="M304" i="1"/>
  <c r="M303" i="1" s="1"/>
  <c r="N301" i="1"/>
  <c r="N299" i="1" s="1"/>
  <c r="M301" i="1"/>
  <c r="N300" i="1"/>
  <c r="M300" i="1"/>
  <c r="M299" i="1" s="1"/>
  <c r="N298" i="1"/>
  <c r="N297" i="1"/>
  <c r="N296" i="1" s="1"/>
  <c r="M297" i="1"/>
  <c r="M296" i="1" s="1"/>
  <c r="N295" i="1"/>
  <c r="M295" i="1"/>
  <c r="N294" i="1"/>
  <c r="N293" i="1" s="1"/>
  <c r="M294" i="1"/>
  <c r="M293" i="1" s="1"/>
  <c r="M292" i="1"/>
  <c r="N292" i="1" s="1"/>
  <c r="N291" i="1"/>
  <c r="M291" i="1"/>
  <c r="N288" i="1"/>
  <c r="M288" i="1"/>
  <c r="M286" i="1" s="1"/>
  <c r="N287" i="1"/>
  <c r="N286" i="1" s="1"/>
  <c r="M287" i="1"/>
  <c r="N271" i="1"/>
  <c r="M271" i="1"/>
  <c r="N270" i="1"/>
  <c r="M270" i="1"/>
  <c r="N269" i="1"/>
  <c r="M269" i="1"/>
  <c r="N268" i="1"/>
  <c r="M268" i="1"/>
  <c r="N267" i="1"/>
  <c r="M267" i="1"/>
  <c r="N266" i="1"/>
  <c r="M266" i="1"/>
  <c r="N265" i="1"/>
  <c r="M265" i="1"/>
  <c r="N264" i="1"/>
  <c r="M264" i="1"/>
  <c r="N263" i="1"/>
  <c r="N262" i="1" s="1"/>
  <c r="M263" i="1"/>
  <c r="M262" i="1"/>
  <c r="M261" i="1"/>
  <c r="N261" i="1" s="1"/>
  <c r="N259" i="1"/>
  <c r="M259" i="1"/>
  <c r="N258" i="1"/>
  <c r="M258" i="1"/>
  <c r="N257" i="1"/>
  <c r="M257" i="1"/>
  <c r="N254" i="1"/>
  <c r="N253" i="1" s="1"/>
  <c r="M254" i="1"/>
  <c r="M253" i="1" s="1"/>
  <c r="N252" i="1"/>
  <c r="M252" i="1"/>
  <c r="N251" i="1"/>
  <c r="M251" i="1"/>
  <c r="N250" i="1"/>
  <c r="M250" i="1"/>
  <c r="N249" i="1"/>
  <c r="N248" i="1" s="1"/>
  <c r="M249" i="1"/>
  <c r="M248" i="1" s="1"/>
  <c r="M247" i="1"/>
  <c r="N245" i="1"/>
  <c r="N244" i="1" s="1"/>
  <c r="M245" i="1"/>
  <c r="M244" i="1" s="1"/>
  <c r="N243" i="1"/>
  <c r="M243" i="1"/>
  <c r="N242" i="1"/>
  <c r="N241" i="1" s="1"/>
  <c r="M242" i="1"/>
  <c r="N236" i="1"/>
  <c r="M236" i="1"/>
  <c r="N232" i="1"/>
  <c r="M232" i="1"/>
  <c r="N231" i="1"/>
  <c r="M231" i="1"/>
  <c r="N228" i="1"/>
  <c r="M228" i="1"/>
  <c r="N227" i="1"/>
  <c r="M227" i="1"/>
  <c r="M226" i="1"/>
  <c r="N225" i="1"/>
  <c r="M225" i="1"/>
  <c r="N224" i="1"/>
  <c r="M224" i="1"/>
  <c r="N223" i="1"/>
  <c r="M223" i="1"/>
  <c r="M222" i="1"/>
  <c r="M221" i="1" s="1"/>
  <c r="N221" i="1"/>
  <c r="N219" i="1"/>
  <c r="M219" i="1"/>
  <c r="N218" i="1"/>
  <c r="N217" i="1" s="1"/>
  <c r="M218" i="1"/>
  <c r="N215" i="1"/>
  <c r="M215" i="1"/>
  <c r="N214" i="1"/>
  <c r="M214" i="1"/>
  <c r="N211" i="1"/>
  <c r="M211" i="1"/>
  <c r="M210" i="1" s="1"/>
  <c r="N208" i="1"/>
  <c r="N207" i="1" s="1"/>
  <c r="M208" i="1"/>
  <c r="M207" i="1" s="1"/>
  <c r="N205" i="1"/>
  <c r="M205" i="1"/>
  <c r="M203" i="1" s="1"/>
  <c r="N204" i="1"/>
  <c r="N203" i="1" s="1"/>
  <c r="N201" i="1"/>
  <c r="M201" i="1"/>
  <c r="M200" i="1" s="1"/>
  <c r="N200" i="1"/>
  <c r="N181" i="1"/>
  <c r="M181" i="1"/>
  <c r="N180" i="1"/>
  <c r="M180" i="1"/>
  <c r="N179" i="1"/>
  <c r="M179" i="1"/>
  <c r="N178" i="1"/>
  <c r="M178" i="1"/>
  <c r="N177" i="1"/>
  <c r="M177" i="1"/>
  <c r="N176" i="1"/>
  <c r="M176" i="1"/>
  <c r="N175" i="1"/>
  <c r="M175" i="1"/>
  <c r="M174" i="1" s="1"/>
  <c r="N174" i="1"/>
  <c r="N172" i="1"/>
  <c r="M171" i="1"/>
  <c r="N170" i="1"/>
  <c r="M170" i="1"/>
  <c r="N168" i="1"/>
  <c r="M167" i="1"/>
  <c r="N167" i="1" s="1"/>
  <c r="N162" i="1" s="1"/>
  <c r="N160" i="1" s="1"/>
  <c r="N166" i="1"/>
  <c r="M166" i="1"/>
  <c r="N165" i="1"/>
  <c r="M165" i="1"/>
  <c r="M164" i="1"/>
  <c r="N163" i="1"/>
  <c r="M163" i="1"/>
  <c r="N161" i="1"/>
  <c r="N159" i="1"/>
  <c r="M159" i="1"/>
  <c r="M155" i="1" s="1"/>
  <c r="M158" i="1"/>
  <c r="N158" i="1" s="1"/>
  <c r="M157" i="1"/>
  <c r="N156" i="1"/>
  <c r="N155" i="1"/>
  <c r="N153" i="1"/>
  <c r="M153" i="1"/>
  <c r="M152" i="1"/>
  <c r="N151" i="1"/>
  <c r="M151" i="1"/>
  <c r="M150" i="1"/>
  <c r="N150" i="1" s="1"/>
  <c r="M149" i="1"/>
  <c r="N148" i="1"/>
  <c r="N147" i="1"/>
  <c r="M147" i="1"/>
  <c r="N145" i="1"/>
  <c r="M145" i="1"/>
  <c r="N144" i="1"/>
  <c r="M144" i="1"/>
  <c r="M143" i="1"/>
  <c r="N142" i="1"/>
  <c r="M142" i="1"/>
  <c r="N141" i="1"/>
  <c r="M141" i="1"/>
  <c r="M140" i="1" s="1"/>
  <c r="N137" i="1"/>
  <c r="M137" i="1"/>
  <c r="N136" i="1"/>
  <c r="N129" i="1" s="1"/>
  <c r="M136" i="1"/>
  <c r="N135" i="1"/>
  <c r="N134" i="1"/>
  <c r="M134" i="1"/>
  <c r="N133" i="1"/>
  <c r="M133" i="1"/>
  <c r="N130" i="1"/>
  <c r="M130" i="1"/>
  <c r="M129" i="1" s="1"/>
  <c r="N127" i="1"/>
  <c r="M127" i="1"/>
  <c r="M124" i="1" s="1"/>
  <c r="N126" i="1"/>
  <c r="N125" i="1"/>
  <c r="M125" i="1"/>
  <c r="N124" i="1"/>
  <c r="N122" i="1"/>
  <c r="M122" i="1"/>
  <c r="N121" i="1"/>
  <c r="M121" i="1"/>
  <c r="N119" i="1"/>
  <c r="M119" i="1"/>
  <c r="N118" i="1"/>
  <c r="M118" i="1"/>
  <c r="N116" i="1"/>
  <c r="M116" i="1"/>
  <c r="N114" i="1"/>
  <c r="M114" i="1"/>
  <c r="N113" i="1"/>
  <c r="M113" i="1"/>
  <c r="N111" i="1"/>
  <c r="M111" i="1"/>
  <c r="N110" i="1"/>
  <c r="M110" i="1"/>
  <c r="N109" i="1"/>
  <c r="M109" i="1"/>
  <c r="N108" i="1"/>
  <c r="M108" i="1"/>
  <c r="N107" i="1"/>
  <c r="M107" i="1"/>
  <c r="N106" i="1"/>
  <c r="M106" i="1"/>
  <c r="N104" i="1"/>
  <c r="M104" i="1"/>
  <c r="N84" i="1"/>
  <c r="N83" i="1" s="1"/>
  <c r="M83" i="1"/>
  <c r="N81" i="1"/>
  <c r="N80" i="1" s="1"/>
  <c r="M81" i="1"/>
  <c r="M80" i="1" s="1"/>
  <c r="N78" i="1"/>
  <c r="N77" i="1" s="1"/>
  <c r="M78" i="1"/>
  <c r="M77" i="1" s="1"/>
  <c r="N75" i="1"/>
  <c r="N74" i="1" s="1"/>
  <c r="M75" i="1"/>
  <c r="M74" i="1" s="1"/>
  <c r="M71" i="1"/>
  <c r="M70" i="1" s="1"/>
  <c r="N68" i="1"/>
  <c r="M68" i="1"/>
  <c r="N67" i="1"/>
  <c r="M67" i="1"/>
  <c r="M66" i="1" s="1"/>
  <c r="N66" i="1"/>
  <c r="N64" i="1"/>
  <c r="M64" i="1"/>
  <c r="M63" i="1"/>
  <c r="N63" i="1" s="1"/>
  <c r="N62" i="1"/>
  <c r="M62" i="1"/>
  <c r="M61" i="1"/>
  <c r="N61" i="1" s="1"/>
  <c r="N60" i="1" s="1"/>
  <c r="M58" i="1"/>
  <c r="N58" i="1" s="1"/>
  <c r="M57" i="1"/>
  <c r="N57" i="1" s="1"/>
  <c r="M56" i="1"/>
  <c r="N56" i="1" s="1"/>
  <c r="N54" i="1"/>
  <c r="N53" i="1"/>
  <c r="N52" i="1"/>
  <c r="M52" i="1"/>
  <c r="N51" i="1"/>
  <c r="M51" i="1"/>
  <c r="N50" i="1"/>
  <c r="M50" i="1"/>
  <c r="N49" i="1"/>
  <c r="N404" i="1" s="1"/>
  <c r="M49" i="1"/>
  <c r="M404" i="1" s="1"/>
  <c r="N48" i="1"/>
  <c r="M48" i="1"/>
  <c r="N47" i="1"/>
  <c r="M47" i="1"/>
  <c r="M46" i="1" s="1"/>
  <c r="N44" i="1"/>
  <c r="N43" i="1"/>
  <c r="M43" i="1"/>
  <c r="M41" i="1" s="1"/>
  <c r="N39" i="1"/>
  <c r="M39" i="1"/>
  <c r="N38" i="1"/>
  <c r="M38" i="1"/>
  <c r="M37" i="1" s="1"/>
  <c r="M35" i="1"/>
  <c r="N35" i="1" s="1"/>
  <c r="N32" i="1"/>
  <c r="N31" i="1" s="1"/>
  <c r="M32" i="1"/>
  <c r="M31" i="1" s="1"/>
  <c r="M29" i="1"/>
  <c r="N27" i="1"/>
  <c r="M27" i="1"/>
  <c r="M26" i="1"/>
  <c r="N26" i="1" s="1"/>
  <c r="N25" i="1"/>
  <c r="M25" i="1"/>
  <c r="N24" i="1"/>
  <c r="M24" i="1"/>
  <c r="N22" i="1"/>
  <c r="M22" i="1"/>
  <c r="N21" i="1"/>
  <c r="N20" i="1"/>
  <c r="M20" i="1"/>
  <c r="M19" i="1" s="1"/>
  <c r="N17" i="1"/>
  <c r="N16" i="1" s="1"/>
  <c r="M17" i="1"/>
  <c r="M16" i="1" s="1"/>
  <c r="N303" i="1" l="1"/>
  <c r="N290" i="1"/>
  <c r="M34" i="1"/>
  <c r="N34" i="1" s="1"/>
  <c r="N71" i="1"/>
  <c r="N70" i="1" s="1"/>
  <c r="N210" i="1"/>
  <c r="N230" i="1"/>
  <c r="M457" i="1"/>
  <c r="N476" i="1"/>
  <c r="N475" i="1" s="1"/>
  <c r="M217" i="1"/>
  <c r="M256" i="1"/>
  <c r="N366" i="1"/>
  <c r="N365" i="1" s="1"/>
  <c r="M162" i="1"/>
  <c r="M160" i="1" s="1"/>
  <c r="N19" i="1"/>
  <c r="M15" i="1"/>
  <c r="N240" i="1"/>
  <c r="N15" i="1"/>
  <c r="N46" i="1"/>
  <c r="M73" i="1"/>
  <c r="N73" i="1"/>
  <c r="M290" i="1"/>
  <c r="N41" i="1"/>
  <c r="N199" i="1"/>
  <c r="N438" i="1"/>
  <c r="N497" i="1" s="1"/>
  <c r="N501" i="1" s="1"/>
  <c r="N502" i="1" s="1"/>
  <c r="M438" i="1"/>
  <c r="M497" i="1" s="1"/>
  <c r="N256" i="1"/>
  <c r="N239" i="1" s="1"/>
  <c r="N149" i="1"/>
  <c r="N140" i="1" s="1"/>
  <c r="M60" i="1"/>
  <c r="M14" i="1" s="1"/>
  <c r="M241" i="1"/>
  <c r="M240" i="1" s="1"/>
  <c r="M230" i="1"/>
  <c r="M199" i="1" s="1"/>
  <c r="M239" i="1" l="1"/>
  <c r="N103" i="1"/>
  <c r="M501" i="1"/>
  <c r="M502" i="1" s="1"/>
  <c r="M103" i="1"/>
  <c r="M400" i="1" s="1"/>
  <c r="N400" i="1"/>
  <c r="N14" i="1"/>
  <c r="N403" i="1" l="1"/>
  <c r="N405" i="1" s="1"/>
  <c r="M403" i="1"/>
  <c r="M405" i="1" s="1"/>
</calcChain>
</file>

<file path=xl/sharedStrings.xml><?xml version="1.0" encoding="utf-8"?>
<sst xmlns="http://schemas.openxmlformats.org/spreadsheetml/2006/main" count="778" uniqueCount="304">
  <si>
    <t>EJECUCION PRESUPUESTARIA DEL GASTO</t>
  </si>
  <si>
    <t>INSTITUCION: INSTITUTO AGRARIO DOMINICANO</t>
  </si>
  <si>
    <t>CODIGO: 5111</t>
  </si>
  <si>
    <t>REGISTRO  INTERNO ONAPRES</t>
  </si>
  <si>
    <t xml:space="preserve">MES </t>
  </si>
  <si>
    <t>MARZO</t>
  </si>
  <si>
    <t>HORA:</t>
  </si>
  <si>
    <t>AÑO:  2015</t>
  </si>
  <si>
    <t>FECHA:</t>
  </si>
  <si>
    <t>TODOS LOS PROGRAMAS</t>
  </si>
  <si>
    <t xml:space="preserve">IMPUTACION PRESUPUESTARIA </t>
  </si>
  <si>
    <t>EJECUCION DEL GASTO</t>
  </si>
  <si>
    <t>(2)</t>
  </si>
  <si>
    <t>CL.. OBJ. DEL GASTO</t>
  </si>
  <si>
    <t>DEVENGADO</t>
  </si>
  <si>
    <t>PAGADO</t>
  </si>
  <si>
    <t>Fondo</t>
  </si>
  <si>
    <t>Funcion</t>
  </si>
  <si>
    <t>Org Fin.</t>
  </si>
  <si>
    <t>Ent Rec.</t>
  </si>
  <si>
    <t>Región</t>
  </si>
  <si>
    <t>Prov</t>
  </si>
  <si>
    <t>MUNIC.</t>
  </si>
  <si>
    <t>CUENTA Y SUB-CTAS. Y AUXILIAR</t>
  </si>
  <si>
    <t>(4)</t>
  </si>
  <si>
    <t>(5)</t>
  </si>
  <si>
    <t>0100</t>
  </si>
  <si>
    <t>2.2.01</t>
  </si>
  <si>
    <t>0000</t>
  </si>
  <si>
    <t>DENOMINACION</t>
  </si>
  <si>
    <t>SERVICIOS PERSONALES</t>
  </si>
  <si>
    <t xml:space="preserve">REMUNERACIONES </t>
  </si>
  <si>
    <t>REMUNERACIONES DE SUELDOS FIJOS</t>
  </si>
  <si>
    <t>,01</t>
  </si>
  <si>
    <t>SUELDOS FIJOS</t>
  </si>
  <si>
    <t>REMUNER. AL PERS. CON CARÁCT. TRANSIT.</t>
  </si>
  <si>
    <t>SUELDOS AL PERS. CONTRATADO Y/O  IGUALADO</t>
  </si>
  <si>
    <t>,02</t>
  </si>
  <si>
    <t>SUELDO AL PERSONAL NOMINAL</t>
  </si>
  <si>
    <t>,03</t>
  </si>
  <si>
    <t>SUPLENCIAS</t>
  </si>
  <si>
    <t>,04</t>
  </si>
  <si>
    <t>SUELDO AL PERS. POR SERV. ESPECIALES</t>
  </si>
  <si>
    <t>,05</t>
  </si>
  <si>
    <t>SUELDO AL PERS.  NOMINAL EN PERIODO  PROBATORIO</t>
  </si>
  <si>
    <t>,06</t>
  </si>
  <si>
    <t>JORNALES</t>
  </si>
  <si>
    <t>,07</t>
  </si>
  <si>
    <t>SOBRE JORNALES</t>
  </si>
  <si>
    <t>SUELDO AL PERS.  FIJO EN TRAMITE DE PENSIONES</t>
  </si>
  <si>
    <t>SUELDO ANUAL No.13</t>
  </si>
  <si>
    <t>PRESTACIONES LABORALES</t>
  </si>
  <si>
    <t>PRESTACION LABORAL POR DESVINCULACION</t>
  </si>
  <si>
    <t>PRESTACION  DE VACACIONES NO DISFRUTADAS</t>
  </si>
  <si>
    <t xml:space="preserve">SOBRE SUELDOS </t>
  </si>
  <si>
    <t>PRISMA POR ANTIGÜEDAD</t>
  </si>
  <si>
    <t>COMPENSACION</t>
  </si>
  <si>
    <t>COMP. POR GASTOS DE ALIMENTACION</t>
  </si>
  <si>
    <t>COMP. POR HORAS EXTRAORDINARIAS</t>
  </si>
  <si>
    <t>PRIMA DE TRANSPORTE</t>
  </si>
  <si>
    <t>COMP. POR SERV. DE SEGURIDAD</t>
  </si>
  <si>
    <t>COMPENSACION POR RESULTADOS</t>
  </si>
  <si>
    <t>,08</t>
  </si>
  <si>
    <t>COMPENSACIONES ESPECIALES</t>
  </si>
  <si>
    <t>DIETAS Y GASTOS DE REPRESENTACION</t>
  </si>
  <si>
    <t>DIETAS</t>
  </si>
  <si>
    <t>DIETAS EN EL PAIS</t>
  </si>
  <si>
    <t>DIETAS EN EL EXTERIOR</t>
  </si>
  <si>
    <t>GASTO DE REPRESENTACION</t>
  </si>
  <si>
    <t>GRATIFICACIONES Y BONIFICACIONES</t>
  </si>
  <si>
    <t>OTRAS GRATIFICACIONES</t>
  </si>
  <si>
    <t>CONTRIB. A LA SEGURIDAD SOCIAL Y RIESGO LABORAL</t>
  </si>
  <si>
    <t>CONSTRIB. AL SEGURO DE SALUD</t>
  </si>
  <si>
    <t>CONSTRIBUCIONES AL SEGURO DE SALUD</t>
  </si>
  <si>
    <t>CONTRIB. AL SEGURO DE PENCIONES</t>
  </si>
  <si>
    <t>CONTRIBUCIONES AL SEGURO DE PENCIONES</t>
  </si>
  <si>
    <t>CONTRIB. AL SEG.DE RIESGO LABORAL</t>
  </si>
  <si>
    <t>CONTRIB. AL PLAN DE RETIRO COMPL</t>
  </si>
  <si>
    <t>NUMERO:</t>
  </si>
  <si>
    <t>IMPUTACION PRESUPUESTARIA</t>
  </si>
  <si>
    <t>CLASIF. OBJ. DEL GASTO</t>
  </si>
  <si>
    <t>CUENTA SUB-CT</t>
  </si>
  <si>
    <t>DONOMINACION</t>
  </si>
  <si>
    <t>SERVICIOS NO PERSONALES</t>
  </si>
  <si>
    <t>SERVICIOS BASICO</t>
  </si>
  <si>
    <t>RADIO COMUNICACIÓN</t>
  </si>
  <si>
    <t>SERVICIOS TELEFONICOS DE LARGA DISTANCIA</t>
  </si>
  <si>
    <t>TELEFONO LOCAL</t>
  </si>
  <si>
    <t>TELEFAX Y CORREOS</t>
  </si>
  <si>
    <t>SERVICIOS DE INTERNET Y TELEV. POR C.</t>
  </si>
  <si>
    <t>ELECTRICIDAD</t>
  </si>
  <si>
    <t>ELECTRICIDAD NO CORTABLE</t>
  </si>
  <si>
    <t>AGUA</t>
  </si>
  <si>
    <t>RECOLECCION DE RESIDUOS SOLIDOS</t>
  </si>
  <si>
    <t>PUBLICIDAD, IMPRESIÓN Y ENC.</t>
  </si>
  <si>
    <t>PUBLICIDADY PROPAGANDA</t>
  </si>
  <si>
    <t>IMPRESIÓN Y ENCUADERNACION</t>
  </si>
  <si>
    <t>VIATICOS</t>
  </si>
  <si>
    <t>VIATICOS DENTRO DEL PAIS</t>
  </si>
  <si>
    <t>VIATICOS FUERA  DEL PAIS</t>
  </si>
  <si>
    <t>TRANSPORTE Y ALMACENAJE</t>
  </si>
  <si>
    <t>PASAJE</t>
  </si>
  <si>
    <t>FLETE</t>
  </si>
  <si>
    <t>ALMACENAJE</t>
  </si>
  <si>
    <t>PEAJE</t>
  </si>
  <si>
    <t>ALQUILERES  Y   RENTAS</t>
  </si>
  <si>
    <t>ALQUILERES Y RENTA EDIFICIOS Y LOCALES</t>
  </si>
  <si>
    <t>ALQUILERES DE EQUIPOS DE PRODUCCION</t>
  </si>
  <si>
    <t>ALQUILER DE EQUIPO  DE OFICINA Y MUEBLES</t>
  </si>
  <si>
    <t>ALQUILER DE EQUIPO SANITARIOS Y LABORARORIOS</t>
  </si>
  <si>
    <t>ALQUILERES DE EQUIPOS DE TRANSPORTE, TRACION Y ELEVACION</t>
  </si>
  <si>
    <t>ALQUILERES DE TIERRAS</t>
  </si>
  <si>
    <t>ALQUILERES DE TERRENOS</t>
  </si>
  <si>
    <t>ALQUILERES EQU. CONST. Y MOV. TIERRAS</t>
  </si>
  <si>
    <t>OTROS ALQUILERES</t>
  </si>
  <si>
    <t>SEGUROS</t>
  </si>
  <si>
    <t>SEGURO DE BIENES MUEBLES</t>
  </si>
  <si>
    <t>SEGURO DE PERSONAS</t>
  </si>
  <si>
    <t>SERVICIOS DE CONSERV., REPARACIONES</t>
  </si>
  <si>
    <t>MENORES E INSTALACIONES TEMPORALES</t>
  </si>
  <si>
    <t>OBRAS MENORES EN EDIFICACIONES</t>
  </si>
  <si>
    <t>SERVICIOS ESP. DE MANT. Y REP.</t>
  </si>
  <si>
    <t>LIMPIEZA Y DESMANT. DE TIERRA Y TERRENOS</t>
  </si>
  <si>
    <t>MANTENIMIENTO Y REPARACION DE OBRAS CIVILES EN INSTALACIONES VARIAS</t>
  </si>
  <si>
    <t>INSTALACIONES ELECTRICAS</t>
  </si>
  <si>
    <t>SERV. DE PINTURA Y DERIV. CON FINES HIGIENE EMBELL.</t>
  </si>
  <si>
    <t>REPARACIONES DE MAQUINARIAS Y EQUIPOS</t>
  </si>
  <si>
    <t>MANT. Y REP. DE  MUEBLES  Y EQU. DE OFICINA</t>
  </si>
  <si>
    <t>MANT. Y REP. DE EQUIPOS  PARA COMPUTACION</t>
  </si>
  <si>
    <t>MANT. Y REP. DE EQUIPOS  SANITARIOS Y DE LABORATORIO</t>
  </si>
  <si>
    <t>MANT. Y REP. DE EQUIPOS DE COMUNICACIÓN</t>
  </si>
  <si>
    <t>MANTENIMIENTO Y REPARACION DE EQUIPOS DE TRANSPORTE , TRACION Y ELEVACION</t>
  </si>
  <si>
    <t>MANT. Y REP. DE EQUIPOS DE TRANSP., TRACION Y ELEVACION</t>
  </si>
  <si>
    <t>(3)</t>
  </si>
  <si>
    <t>FORMULARIO NO.2</t>
  </si>
  <si>
    <t>PROG.</t>
  </si>
  <si>
    <t>SUB PROG.</t>
  </si>
  <si>
    <t>PROY.</t>
  </si>
  <si>
    <t>ACT./OBRA</t>
  </si>
  <si>
    <t>UB. GEOG.</t>
  </si>
  <si>
    <t>FUNC.</t>
  </si>
  <si>
    <t>FONDO</t>
  </si>
  <si>
    <t>OBJ.</t>
  </si>
  <si>
    <t>CUENTA</t>
  </si>
  <si>
    <t>SUBCTA</t>
  </si>
  <si>
    <t>OTROS SERVICIOS NO PERSONALES</t>
  </si>
  <si>
    <t>GASTOS JUDICIALES</t>
  </si>
  <si>
    <t>COMISIONES Y GASTOS BANCARIOS</t>
  </si>
  <si>
    <t>SERVICIOS FUNERARIOS Y GASTOS CONEXOS</t>
  </si>
  <si>
    <t>FUMIGACION, LAVANDERIA,LIMPIEZA E HIGIENE</t>
  </si>
  <si>
    <t>FUMIGACION</t>
  </si>
  <si>
    <t xml:space="preserve"> LAVANDERIA</t>
  </si>
  <si>
    <t xml:space="preserve"> LIMPIEZA E HIGIENE</t>
  </si>
  <si>
    <t>ORGANIZACIÓN DE EVENTOS Y FESTIVIDADES</t>
  </si>
  <si>
    <t>EVENTOS GENERALES</t>
  </si>
  <si>
    <t>FESTIVIDADES</t>
  </si>
  <si>
    <t>SERVICIOS TECNICOS Y PROFECIONALES</t>
  </si>
  <si>
    <t>EST. ING. ARQU. INVEST. Y ANALISIS DE FACTIVILIDAD</t>
  </si>
  <si>
    <t>SERVICIOS JURIDICOS</t>
  </si>
  <si>
    <t>SERVICIOS DE CONTABILIDAD Y AUDITORIA</t>
  </si>
  <si>
    <t>SERVICIOS DE CAPACITACION</t>
  </si>
  <si>
    <t>OTROS SERVICIOS TECNICOS Y PROFECIONALES</t>
  </si>
  <si>
    <t>OTROS IMPUESTOS, DERECHOS Y TASAS</t>
  </si>
  <si>
    <t>IMPUESTOS</t>
  </si>
  <si>
    <t>DERECHOS</t>
  </si>
  <si>
    <t>TASAS</t>
  </si>
  <si>
    <t>OTROS GASTOS OPERATIVOS</t>
  </si>
  <si>
    <t>OTROS GASTOS POR INDENNIZACIONES Y COMPENSACIONES</t>
  </si>
  <si>
    <t>MATERIALES Y SUMINISTROS</t>
  </si>
  <si>
    <t>ALIMENTOS Y PRODUCTOS AGROF.</t>
  </si>
  <si>
    <t>ALIMENTOS Y BEBIDAS PARA PERS.</t>
  </si>
  <si>
    <t>ALIMENTO PARA ANIMALES</t>
  </si>
  <si>
    <t>PRODUCTOS AGROFORESTALES Y PECUARIOS</t>
  </si>
  <si>
    <t>PRODUCTOS PECUARIOS</t>
  </si>
  <si>
    <t>PRODUCTOS AGRICOLAS</t>
  </si>
  <si>
    <t>PRODUCTOS FORESTALES</t>
  </si>
  <si>
    <t>MADERA CORCHO Y MANUFACTURAS</t>
  </si>
  <si>
    <t>TEXTILES Y VESTUARIOS</t>
  </si>
  <si>
    <t>HILADOS Y TELAS</t>
  </si>
  <si>
    <t>ACABADOS TEXTILES</t>
  </si>
  <si>
    <t>PRENDAS DE VESTIR</t>
  </si>
  <si>
    <t>CALZADOS</t>
  </si>
  <si>
    <t>PRODUCTOS DE PAPEL,CARTON E IMPRESOS</t>
  </si>
  <si>
    <t>PAPEL DE ESCRITORIO</t>
  </si>
  <si>
    <t>PRODUCTOS DE PAPEL Y CARTON</t>
  </si>
  <si>
    <t>PRODUCTOS DE ARTES GRAFICAS</t>
  </si>
  <si>
    <t>LIBROS, REVISTAS Y PERIODICOS</t>
  </si>
  <si>
    <t>TEXTO DE ENSEÑANZA</t>
  </si>
  <si>
    <t>ESPECIES TIMBRADAS Y VALORADAS</t>
  </si>
  <si>
    <t>org</t>
  </si>
  <si>
    <t>PRODUCTOS FARMACEUTICOS</t>
  </si>
  <si>
    <t>PRODUCTOS MEDICINALES PARA USO HUMANO</t>
  </si>
  <si>
    <t>PRODUCTOS MEDICINALES PARA USO VETERINARIO</t>
  </si>
  <si>
    <t>PRODUCTO DE CUERO , CAUCHO Y PLASTICO</t>
  </si>
  <si>
    <t>CUERO Y PIELES</t>
  </si>
  <si>
    <t xml:space="preserve">ARTICULO DE CUERO </t>
  </si>
  <si>
    <t>LLANTAS Y NEUMATICOS</t>
  </si>
  <si>
    <t>ARTICULO DE CAUCHO</t>
  </si>
  <si>
    <t>ARTICULO DE  PLASTICO</t>
  </si>
  <si>
    <t>PROD. DE  MINERALES METALICOS Y NO MET.</t>
  </si>
  <si>
    <t>PRODUCTOS DE CEMENTOS  , CAL, ASBESTO,YESO Y ARCILLA</t>
  </si>
  <si>
    <t>PRODUCTOS DE CEMENTOS</t>
  </si>
  <si>
    <t>PRODUCTO DE CAL</t>
  </si>
  <si>
    <t>PRODUCTO DE ASBESTOS</t>
  </si>
  <si>
    <t>PRODUCTOS DE VIDRIOS LOZA Y PORCELANA</t>
  </si>
  <si>
    <t>PRODUCTOS DE VIDRIOS</t>
  </si>
  <si>
    <t>PRODUCTO DE LOZA</t>
  </si>
  <si>
    <t>PRODUCTO DE PORCELANA</t>
  </si>
  <si>
    <t>PRODUCTOS METALICOS Y SUS DERIVADOS</t>
  </si>
  <si>
    <t>PRODUCTOS FERROSOS</t>
  </si>
  <si>
    <t>PRODUCTOS NO FERROSOS</t>
  </si>
  <si>
    <t>ESTRUCTURAS METALICAS ACABADAS</t>
  </si>
  <si>
    <t>HERRAMIENTAS MENORES</t>
  </si>
  <si>
    <t>PRODUCTOS  DE HOJALATA</t>
  </si>
  <si>
    <t>ACCESORIOS DE METAL</t>
  </si>
  <si>
    <t>MINERALES</t>
  </si>
  <si>
    <t>MINERALES  METALIFEROS</t>
  </si>
  <si>
    <t>PETROLEO CRUDO</t>
  </si>
  <si>
    <t>CARBON MINERAL</t>
  </si>
  <si>
    <t>PIEDRA ARCILLA Y ARENA</t>
  </si>
  <si>
    <t>PRODUCTOS  AISLANTES</t>
  </si>
  <si>
    <t>PRODUCTOS  ABRASIVOS</t>
  </si>
  <si>
    <t>OTROS MINERALES</t>
  </si>
  <si>
    <t>OTROS PRODUCTOS MINERALES NO METALICOS</t>
  </si>
  <si>
    <t>Municipio</t>
  </si>
  <si>
    <t>COMB., LUBRIC. PRODUCT. QUIM. Y CONEXOS</t>
  </si>
  <si>
    <t>COMBUSTIBLE Y LUBRICANNTES</t>
  </si>
  <si>
    <t>GASOLINA</t>
  </si>
  <si>
    <t>GASOIL</t>
  </si>
  <si>
    <t>KEROSEN</t>
  </si>
  <si>
    <t>GAS GLP</t>
  </si>
  <si>
    <t>ACEITES Y GRASAS</t>
  </si>
  <si>
    <t>ACEITES  Y GRASAS</t>
  </si>
  <si>
    <t>LUBRICANTES</t>
  </si>
  <si>
    <t>PRODUCTOS QUIMICOS Y CONEXOS</t>
  </si>
  <si>
    <t>PROCUCTOS  EXPLOSIVOS Y PIROTECNIA</t>
  </si>
  <si>
    <t>PRODUCTOS QUIMICOS DE USO PERSONAL</t>
  </si>
  <si>
    <t>ABONOS Y FERTILIZANTES</t>
  </si>
  <si>
    <t>INSECTICIDAD, FUMIGANTES Y OTROS</t>
  </si>
  <si>
    <t>PINTURAS, LAC.BARN. DILUY. Y ABSOR. PARA PINT</t>
  </si>
  <si>
    <t>PRODUCTOS Y UTILES VARIOS</t>
  </si>
  <si>
    <t>MATERIALES DE LIMPEZA</t>
  </si>
  <si>
    <t>UTILES DE ESCRITORIOS, OFICINAS,INFORM. ENSEÑANZA</t>
  </si>
  <si>
    <t>UTILES MENORES MEDICO- QUIRULGICOS</t>
  </si>
  <si>
    <t>UTILES DEST.  A ACTVIDADES DEPTIVA Y RECREAT.</t>
  </si>
  <si>
    <t>UTILES DE COCINA  Y COMEDOR</t>
  </si>
  <si>
    <t>PRODUCTOS ELECTRICOS Y AFINES</t>
  </si>
  <si>
    <t>PRODUCTOS Y UTILES VETERINARIOS</t>
  </si>
  <si>
    <t>OTROS REPUESTOS Y ACCESORIOS MENORES</t>
  </si>
  <si>
    <t>PRODUCTOS UTILES VARIOS N.I.P</t>
  </si>
  <si>
    <t>TOTALES  PROG-01+ PROG-11+PROG-12</t>
  </si>
  <si>
    <t>ORG.100</t>
  </si>
  <si>
    <t>ORG. 104</t>
  </si>
  <si>
    <t>TOTALES</t>
  </si>
  <si>
    <t>(6)</t>
  </si>
  <si>
    <t xml:space="preserve"> CAPITAL</t>
  </si>
  <si>
    <t>51</t>
  </si>
  <si>
    <t>07</t>
  </si>
  <si>
    <t>BIENES MUEBLES, INMUEBLES E INTANGIBLES</t>
  </si>
  <si>
    <t>MOBILIARIO Y EQUIPOS</t>
  </si>
  <si>
    <t>MUEBLES DE OFICINA Y ESTANCIA</t>
  </si>
  <si>
    <t>MUEBLES DE ALOJAMIENTO</t>
  </si>
  <si>
    <t>EQUIPOS DE COMPUTOS</t>
  </si>
  <si>
    <t>EQUIPOS DE COMPUTACION</t>
  </si>
  <si>
    <t>ELECTODOMESTICOS</t>
  </si>
  <si>
    <t>OTROS MOVILIARIOS NO IDENTIF. PERMANENT.</t>
  </si>
  <si>
    <t>MOBILIARIO Y EQUIPO  RECREATIVO</t>
  </si>
  <si>
    <t>EQUIPOS Y APARATOS AUDIOVISUALES</t>
  </si>
  <si>
    <t>EQUIPOS RECREATIVOS</t>
  </si>
  <si>
    <t>VEHICULOS Y  EQ. DE TRANSP. TRAC.Y ELEV.</t>
  </si>
  <si>
    <t>AUTOMOVILES Y CAMIONES</t>
  </si>
  <si>
    <t>OTROS EQUIPOS DE TRANSPORTE</t>
  </si>
  <si>
    <t>MAQ. OTROS EQUIPOS Y HERRAMIENTAS</t>
  </si>
  <si>
    <t>MAQUINARIAS Y EQUIPOS AGROPECUARIOS</t>
  </si>
  <si>
    <t>Maquinarias y Equipos Agropecuarios</t>
  </si>
  <si>
    <t>MAQUINARIAS Y EQUIPOS INDUSTRIAL</t>
  </si>
  <si>
    <t>MAQUINARIAS Y EQUIPOS DE CONSTRUCCION</t>
  </si>
  <si>
    <t>EQUIPO COMUNICACION, TELECOM. Y SEÑALAM.</t>
  </si>
  <si>
    <t>EQUIPO DE GENERALIZACION ELECTRICA, APARATO Y ACCESORIO ELECTRICOS</t>
  </si>
  <si>
    <t>HERRAMIENTAS Y EQUIPOS MAYORES</t>
  </si>
  <si>
    <t>OTROS EQUIPOS</t>
  </si>
  <si>
    <t>EQUIPOS DE SEGURIDAD</t>
  </si>
  <si>
    <t>BIENES INMUEBLES</t>
  </si>
  <si>
    <t>TERRENO</t>
  </si>
  <si>
    <t>EDIFICIOS Y ESTRUCTURAS</t>
  </si>
  <si>
    <t xml:space="preserve"> EDIFICIOS RESIDENCIALES ( VIVIENDA) </t>
  </si>
  <si>
    <t>OBRAS</t>
  </si>
  <si>
    <t>OBRAS EN EDIFICACIONES</t>
  </si>
  <si>
    <t>OBRAS PARA EDIFICACION RESIDENCIAL</t>
  </si>
  <si>
    <t xml:space="preserve">OBRAS PARA EDIFICACION  NO RESIDENCIAL </t>
  </si>
  <si>
    <t>OBRAS PARA EDIFICACION  DE OTRAS ESTRUCTURAS</t>
  </si>
  <si>
    <t>MEJORA DE TIERRAS Y TERRENOS</t>
  </si>
  <si>
    <t>INSFRAESTRUCTURA</t>
  </si>
  <si>
    <t>OBRAS HIDRAULICAS Y SANITARIAS</t>
  </si>
  <si>
    <t>OBRAS DE ENERGIA</t>
  </si>
  <si>
    <t>OBRAS DE TELECOMUNICACIONES</t>
  </si>
  <si>
    <t>INFRAESTRUCTURA TERREST. Y OBRAS ANEXAS</t>
  </si>
  <si>
    <t>INFRAESTRUCTURA  Y PLANTACIONES AGRIC.</t>
  </si>
  <si>
    <t>OBRAS URBANICAS</t>
  </si>
  <si>
    <t>TOTAL  CAPITAL</t>
  </si>
  <si>
    <t>TOTAL DE LOS PROGRAMA</t>
  </si>
  <si>
    <t>TOTAL PROGRAMA 98</t>
  </si>
  <si>
    <t>TOTAL CUENTA DE CAPITAL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</si>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</sst>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_([$€-2]* #,##0.00_);_([$€-2]* \(#,##0.00\);_([$€-2]* &quot;-&quot;??_)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1"/>
      <color theme="1"/>
      <name val="Arial"/>
      <family val="2"/>
    </font>
    <font>
      <sz val="12"/>
      <color theme="6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70C0"/>
      <name val="Arial"/>
      <family val="2"/>
    </font>
    <font>
      <b/>
      <sz val="10"/>
      <color theme="1"/>
      <name val="Arial"/>
      <family val="2"/>
    </font>
    <font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/>
      <name val="Arial"/>
      <family val="2"/>
    </font>
    <font>
      <b/>
      <sz val="11"/>
      <name val="Arial"/>
      <family val="2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rgb="FF00B050"/>
      <name val="Arial"/>
      <family val="2"/>
    </font>
    <font>
      <sz val="11"/>
      <color rgb="FF00B050"/>
      <name val="Calibri"/>
      <family val="2"/>
      <scheme val="minor"/>
    </font>
    <font>
      <sz val="11"/>
      <color rgb="FF0070C0"/>
      <name val="Arial"/>
      <family val="2"/>
    </font>
    <font>
      <sz val="11"/>
      <color theme="4" tint="-0.249977111117893"/>
      <name val="Arial"/>
      <family val="2"/>
    </font>
    <font>
      <sz val="11"/>
      <color theme="4" tint="-0.249977111117893"/>
      <name val="Calibri"/>
      <family val="2"/>
      <scheme val="minor"/>
    </font>
    <font>
      <sz val="11"/>
      <color theme="3" tint="0.39997558519241921"/>
      <name val="Arial"/>
      <family val="2"/>
    </font>
    <font>
      <sz val="11"/>
      <name val="Arial"/>
      <family val="2"/>
    </font>
    <font>
      <sz val="11"/>
      <color theme="6" tint="-0.249977111117893"/>
      <name val="Arial"/>
      <family val="2"/>
    </font>
    <font>
      <b/>
      <sz val="12"/>
      <color theme="6" tint="-0.249977111117893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70C0"/>
      <name val="Arial"/>
      <family val="2"/>
    </font>
    <font>
      <b/>
      <sz val="11"/>
      <color theme="4" tint="-0.249977111117893"/>
      <name val="Arial"/>
      <family val="2"/>
    </font>
    <font>
      <b/>
      <sz val="11"/>
      <color theme="4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3" tint="0.39997558519241921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theme="3" tint="0.39997558519241921"/>
      <name val="Arial"/>
      <family val="2"/>
    </font>
    <font>
      <sz val="12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2"/>
      <color theme="3" tint="0.39997558519241921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2"/>
      <color theme="4" tint="-0.249977111117893"/>
      <name val="Arial"/>
      <family val="2"/>
    </font>
    <font>
      <sz val="12"/>
      <color theme="6" tint="-0.249977111117893"/>
      <name val="Arial"/>
      <family val="2"/>
    </font>
    <font>
      <b/>
      <sz val="11"/>
      <color theme="9" tint="-0.249977111117893"/>
      <name val="Arial"/>
      <family val="2"/>
    </font>
    <font>
      <sz val="12"/>
      <color theme="9" tint="-0.249977111117893"/>
      <name val="Arial"/>
      <family val="2"/>
    </font>
    <font>
      <b/>
      <sz val="11"/>
      <color theme="9" tint="-0.249977111117893"/>
      <name val="Calibri"/>
      <family val="2"/>
      <scheme val="minor"/>
    </font>
    <font>
      <b/>
      <sz val="10"/>
      <color theme="3" tint="0.39997558519241921"/>
      <name val="Arial"/>
      <family val="2"/>
    </font>
    <font>
      <b/>
      <sz val="10"/>
      <color theme="6" tint="-0.249977111117893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9"/>
      <color theme="1"/>
      <name val="Arial"/>
      <family val="2"/>
    </font>
    <font>
      <sz val="10"/>
      <color theme="4" tint="-0.249977111117893"/>
      <name val="Arial"/>
      <family val="2"/>
    </font>
    <font>
      <sz val="10"/>
      <color indexed="8"/>
      <name val="Arial"/>
      <family val="2"/>
    </font>
    <font>
      <b/>
      <sz val="12"/>
      <color rgb="FF00B0F0"/>
      <name val="Calibri"/>
      <family val="2"/>
      <scheme val="minor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2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3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</cellStyleXfs>
  <cellXfs count="425">
    <xf numFmtId="0" fontId="0" fillId="0" borderId="0" xfId="0"/>
    <xf numFmtId="0" fontId="5" fillId="0" borderId="0" xfId="0" applyFont="1"/>
    <xf numFmtId="43" fontId="0" fillId="0" borderId="0" xfId="1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7" fillId="0" borderId="4" xfId="0" applyFont="1" applyBorder="1"/>
    <xf numFmtId="0" fontId="7" fillId="0" borderId="0" xfId="0" applyFont="1" applyBorder="1"/>
    <xf numFmtId="0" fontId="10" fillId="0" borderId="0" xfId="0" applyFont="1" applyBorder="1"/>
    <xf numFmtId="43" fontId="7" fillId="0" borderId="0" xfId="1" applyFont="1" applyBorder="1"/>
    <xf numFmtId="43" fontId="7" fillId="0" borderId="5" xfId="1" applyFont="1" applyBorder="1"/>
    <xf numFmtId="43" fontId="7" fillId="0" borderId="1" xfId="1" applyFont="1" applyBorder="1"/>
    <xf numFmtId="43" fontId="7" fillId="0" borderId="3" xfId="1" applyFont="1" applyBorder="1"/>
    <xf numFmtId="0" fontId="11" fillId="0" borderId="4" xfId="0" applyFont="1" applyBorder="1"/>
    <xf numFmtId="0" fontId="11" fillId="0" borderId="0" xfId="0" applyFont="1" applyBorder="1"/>
    <xf numFmtId="43" fontId="7" fillId="0" borderId="4" xfId="1" applyFont="1" applyBorder="1"/>
    <xf numFmtId="164" fontId="0" fillId="0" borderId="0" xfId="0" applyNumberFormat="1"/>
    <xf numFmtId="43" fontId="4" fillId="0" borderId="0" xfId="1" applyFont="1"/>
    <xf numFmtId="43" fontId="7" fillId="0" borderId="7" xfId="1" applyFont="1" applyBorder="1"/>
    <xf numFmtId="43" fontId="7" fillId="0" borderId="8" xfId="1" applyFont="1" applyBorder="1"/>
    <xf numFmtId="0" fontId="12" fillId="0" borderId="0" xfId="0" applyFont="1"/>
    <xf numFmtId="43" fontId="12" fillId="0" borderId="0" xfId="1" applyFont="1"/>
    <xf numFmtId="0" fontId="11" fillId="0" borderId="7" xfId="0" applyFont="1" applyBorder="1"/>
    <xf numFmtId="0" fontId="11" fillId="0" borderId="9" xfId="0" applyFont="1" applyBorder="1"/>
    <xf numFmtId="0" fontId="10" fillId="0" borderId="9" xfId="0" applyFont="1" applyBorder="1"/>
    <xf numFmtId="0" fontId="11" fillId="0" borderId="10" xfId="0" applyFont="1" applyBorder="1" applyAlignment="1">
      <alignment horizontal="center"/>
    </xf>
    <xf numFmtId="43" fontId="11" fillId="0" borderId="9" xfId="1" applyFont="1" applyBorder="1"/>
    <xf numFmtId="43" fontId="11" fillId="0" borderId="8" xfId="1" applyFont="1" applyBorder="1"/>
    <xf numFmtId="0" fontId="14" fillId="0" borderId="0" xfId="0" applyFont="1"/>
    <xf numFmtId="43" fontId="14" fillId="0" borderId="0" xfId="1" applyFont="1"/>
    <xf numFmtId="0" fontId="7" fillId="0" borderId="7" xfId="0" applyFont="1" applyBorder="1"/>
    <xf numFmtId="0" fontId="7" fillId="0" borderId="9" xfId="0" applyFont="1" applyBorder="1"/>
    <xf numFmtId="43" fontId="7" fillId="0" borderId="9" xfId="1" applyFont="1" applyBorder="1"/>
    <xf numFmtId="43" fontId="13" fillId="0" borderId="0" xfId="0" applyNumberFormat="1" applyFont="1"/>
    <xf numFmtId="0" fontId="15" fillId="0" borderId="9" xfId="0" applyFont="1" applyBorder="1"/>
    <xf numFmtId="43" fontId="11" fillId="0" borderId="9" xfId="1" applyFont="1" applyBorder="1" applyAlignment="1">
      <alignment horizontal="center"/>
    </xf>
    <xf numFmtId="43" fontId="11" fillId="0" borderId="8" xfId="1" applyFont="1" applyBorder="1" applyAlignment="1">
      <alignment horizontal="center"/>
    </xf>
    <xf numFmtId="164" fontId="14" fillId="0" borderId="0" xfId="0" applyNumberFormat="1" applyFont="1"/>
    <xf numFmtId="0" fontId="16" fillId="0" borderId="0" xfId="0" applyFont="1"/>
    <xf numFmtId="43" fontId="17" fillId="0" borderId="0" xfId="1" applyFont="1"/>
    <xf numFmtId="0" fontId="4" fillId="0" borderId="0" xfId="0" applyFont="1"/>
    <xf numFmtId="0" fontId="15" fillId="0" borderId="0" xfId="0" applyFont="1" applyBorder="1"/>
    <xf numFmtId="43" fontId="7" fillId="0" borderId="6" xfId="1" applyFont="1" applyBorder="1"/>
    <xf numFmtId="165" fontId="18" fillId="0" borderId="0" xfId="0" applyNumberFormat="1" applyFont="1"/>
    <xf numFmtId="43" fontId="0" fillId="0" borderId="0" xfId="0" applyNumberFormat="1"/>
    <xf numFmtId="0" fontId="7" fillId="0" borderId="1" xfId="0" applyFont="1" applyBorder="1"/>
    <xf numFmtId="0" fontId="7" fillId="0" borderId="12" xfId="0" applyFont="1" applyBorder="1"/>
    <xf numFmtId="0" fontId="10" fillId="0" borderId="13" xfId="0" applyFont="1" applyBorder="1"/>
    <xf numFmtId="43" fontId="7" fillId="0" borderId="13" xfId="0" applyNumberFormat="1" applyFont="1" applyBorder="1"/>
    <xf numFmtId="43" fontId="7" fillId="0" borderId="14" xfId="0" applyNumberFormat="1" applyFont="1" applyBorder="1"/>
    <xf numFmtId="43" fontId="19" fillId="0" borderId="0" xfId="1" applyFont="1"/>
    <xf numFmtId="164" fontId="4" fillId="0" borderId="0" xfId="0" applyNumberFormat="1" applyFont="1"/>
    <xf numFmtId="0" fontId="7" fillId="0" borderId="15" xfId="0" applyFont="1" applyBorder="1"/>
    <xf numFmtId="0" fontId="10" fillId="0" borderId="16" xfId="0" applyFont="1" applyBorder="1"/>
    <xf numFmtId="0" fontId="20" fillId="0" borderId="15" xfId="0" applyFont="1" applyBorder="1"/>
    <xf numFmtId="0" fontId="20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3" fontId="7" fillId="0" borderId="15" xfId="1" applyFont="1" applyBorder="1"/>
    <xf numFmtId="43" fontId="7" fillId="0" borderId="17" xfId="1" applyFont="1" applyBorder="1"/>
    <xf numFmtId="43" fontId="4" fillId="0" borderId="0" xfId="0" applyNumberFormat="1" applyFont="1"/>
    <xf numFmtId="0" fontId="21" fillId="0" borderId="15" xfId="0" applyFont="1" applyBorder="1"/>
    <xf numFmtId="0" fontId="21" fillId="0" borderId="15" xfId="0" applyFont="1" applyBorder="1" applyAlignment="1">
      <alignment horizontal="center"/>
    </xf>
    <xf numFmtId="0" fontId="7" fillId="0" borderId="16" xfId="0" applyFont="1" applyBorder="1"/>
    <xf numFmtId="43" fontId="22" fillId="0" borderId="0" xfId="1" applyFont="1"/>
    <xf numFmtId="43" fontId="23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24" fillId="0" borderId="4" xfId="0" applyFont="1" applyBorder="1"/>
    <xf numFmtId="0" fontId="24" fillId="0" borderId="15" xfId="0" applyFont="1" applyBorder="1"/>
    <xf numFmtId="43" fontId="25" fillId="0" borderId="16" xfId="1" applyFont="1" applyBorder="1"/>
    <xf numFmtId="43" fontId="25" fillId="0" borderId="17" xfId="1" applyFont="1" applyBorder="1"/>
    <xf numFmtId="43" fontId="17" fillId="0" borderId="0" xfId="0" applyNumberFormat="1" applyFont="1"/>
    <xf numFmtId="43" fontId="26" fillId="0" borderId="0" xfId="0" applyNumberFormat="1" applyFont="1"/>
    <xf numFmtId="0" fontId="27" fillId="0" borderId="4" xfId="0" applyFont="1" applyBorder="1"/>
    <xf numFmtId="0" fontId="27" fillId="0" borderId="15" xfId="0" applyFont="1" applyBorder="1"/>
    <xf numFmtId="0" fontId="18" fillId="0" borderId="16" xfId="0" applyFont="1" applyBorder="1"/>
    <xf numFmtId="0" fontId="18" fillId="0" borderId="17" xfId="0" applyFont="1" applyBorder="1"/>
    <xf numFmtId="165" fontId="3" fillId="0" borderId="0" xfId="0" applyNumberFormat="1" applyFont="1"/>
    <xf numFmtId="0" fontId="18" fillId="0" borderId="0" xfId="0" applyFont="1"/>
    <xf numFmtId="43" fontId="7" fillId="0" borderId="15" xfId="0" applyNumberFormat="1" applyFont="1" applyBorder="1"/>
    <xf numFmtId="43" fontId="7" fillId="0" borderId="17" xfId="0" applyNumberFormat="1" applyFont="1" applyBorder="1"/>
    <xf numFmtId="43" fontId="24" fillId="0" borderId="15" xfId="1" applyFont="1" applyBorder="1"/>
    <xf numFmtId="43" fontId="24" fillId="0" borderId="17" xfId="1" applyFont="1" applyBorder="1"/>
    <xf numFmtId="0" fontId="28" fillId="0" borderId="4" xfId="0" applyFont="1" applyBorder="1"/>
    <xf numFmtId="0" fontId="28" fillId="0" borderId="15" xfId="0" applyFont="1" applyBorder="1"/>
    <xf numFmtId="0" fontId="27" fillId="0" borderId="16" xfId="0" applyFont="1" applyBorder="1"/>
    <xf numFmtId="0" fontId="27" fillId="0" borderId="0" xfId="0" applyFont="1" applyBorder="1"/>
    <xf numFmtId="0" fontId="10" fillId="0" borderId="18" xfId="0" applyFont="1" applyBorder="1"/>
    <xf numFmtId="43" fontId="27" fillId="0" borderId="15" xfId="0" applyNumberFormat="1" applyFont="1" applyBorder="1"/>
    <xf numFmtId="43" fontId="27" fillId="0" borderId="17" xfId="1" applyFont="1" applyBorder="1"/>
    <xf numFmtId="43" fontId="6" fillId="0" borderId="0" xfId="1" applyFont="1"/>
    <xf numFmtId="0" fontId="29" fillId="0" borderId="0" xfId="0" applyFont="1"/>
    <xf numFmtId="0" fontId="24" fillId="0" borderId="16" xfId="0" applyFont="1" applyBorder="1"/>
    <xf numFmtId="43" fontId="6" fillId="0" borderId="0" xfId="0" applyNumberFormat="1" applyFont="1"/>
    <xf numFmtId="0" fontId="30" fillId="0" borderId="4" xfId="0" applyFont="1" applyBorder="1"/>
    <xf numFmtId="0" fontId="30" fillId="0" borderId="15" xfId="0" applyFont="1" applyBorder="1"/>
    <xf numFmtId="43" fontId="27" fillId="0" borderId="15" xfId="1" applyFont="1" applyBorder="1"/>
    <xf numFmtId="0" fontId="31" fillId="0" borderId="16" xfId="0" applyFont="1" applyBorder="1"/>
    <xf numFmtId="0" fontId="31" fillId="0" borderId="0" xfId="0" applyFont="1" applyBorder="1"/>
    <xf numFmtId="43" fontId="31" fillId="0" borderId="15" xfId="1" applyFont="1" applyBorder="1"/>
    <xf numFmtId="43" fontId="31" fillId="0" borderId="17" xfId="1" applyFont="1" applyBorder="1"/>
    <xf numFmtId="43" fontId="25" fillId="0" borderId="15" xfId="1" applyFont="1" applyBorder="1"/>
    <xf numFmtId="0" fontId="22" fillId="0" borderId="0" xfId="0" applyFont="1"/>
    <xf numFmtId="43" fontId="32" fillId="0" borderId="15" xfId="1" applyFont="1" applyBorder="1"/>
    <xf numFmtId="43" fontId="32" fillId="0" borderId="17" xfId="1" applyFont="1" applyBorder="1"/>
    <xf numFmtId="43" fontId="13" fillId="0" borderId="0" xfId="1" applyFont="1"/>
    <xf numFmtId="0" fontId="13" fillId="0" borderId="0" xfId="0" applyFont="1"/>
    <xf numFmtId="0" fontId="33" fillId="0" borderId="0" xfId="0" applyFont="1"/>
    <xf numFmtId="0" fontId="24" fillId="0" borderId="15" xfId="0" applyFont="1" applyBorder="1" applyAlignment="1">
      <alignment horizontal="center"/>
    </xf>
    <xf numFmtId="43" fontId="33" fillId="0" borderId="0" xfId="0" applyNumberFormat="1" applyFont="1"/>
    <xf numFmtId="0" fontId="34" fillId="0" borderId="16" xfId="0" applyFont="1" applyBorder="1"/>
    <xf numFmtId="43" fontId="24" fillId="0" borderId="16" xfId="0" applyNumberFormat="1" applyFont="1" applyBorder="1"/>
    <xf numFmtId="43" fontId="24" fillId="0" borderId="17" xfId="0" applyNumberFormat="1" applyFont="1" applyBorder="1"/>
    <xf numFmtId="0" fontId="0" fillId="0" borderId="0" xfId="0" applyFont="1"/>
    <xf numFmtId="0" fontId="5" fillId="0" borderId="16" xfId="0" applyFont="1" applyBorder="1"/>
    <xf numFmtId="0" fontId="31" fillId="0" borderId="15" xfId="0" applyFont="1" applyBorder="1"/>
    <xf numFmtId="43" fontId="28" fillId="0" borderId="15" xfId="1" applyFont="1" applyBorder="1"/>
    <xf numFmtId="43" fontId="28" fillId="0" borderId="17" xfId="1" applyFont="1" applyBorder="1"/>
    <xf numFmtId="0" fontId="15" fillId="0" borderId="16" xfId="0" applyFont="1" applyBorder="1"/>
    <xf numFmtId="0" fontId="31" fillId="0" borderId="15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35" fillId="0" borderId="15" xfId="0" applyFont="1" applyBorder="1"/>
    <xf numFmtId="43" fontId="33" fillId="0" borderId="0" xfId="1" applyFont="1"/>
    <xf numFmtId="43" fontId="22" fillId="0" borderId="0" xfId="0" applyNumberFormat="1" applyFont="1"/>
    <xf numFmtId="0" fontId="28" fillId="0" borderId="16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36" fillId="0" borderId="4" xfId="0" applyFont="1" applyBorder="1"/>
    <xf numFmtId="0" fontId="36" fillId="0" borderId="15" xfId="0" applyFont="1" applyBorder="1"/>
    <xf numFmtId="0" fontId="37" fillId="0" borderId="0" xfId="0" applyFont="1"/>
    <xf numFmtId="0" fontId="21" fillId="0" borderId="16" xfId="0" applyFont="1" applyBorder="1"/>
    <xf numFmtId="0" fontId="21" fillId="0" borderId="0" xfId="0" applyFont="1" applyBorder="1"/>
    <xf numFmtId="0" fontId="24" fillId="0" borderId="0" xfId="0" applyFont="1" applyBorder="1"/>
    <xf numFmtId="165" fontId="38" fillId="0" borderId="0" xfId="0" applyNumberFormat="1" applyFont="1"/>
    <xf numFmtId="43" fontId="39" fillId="0" borderId="0" xfId="1" applyFont="1"/>
    <xf numFmtId="43" fontId="40" fillId="0" borderId="0" xfId="1" applyFont="1"/>
    <xf numFmtId="0" fontId="40" fillId="0" borderId="0" xfId="0" applyFont="1"/>
    <xf numFmtId="164" fontId="40" fillId="0" borderId="0" xfId="0" applyNumberFormat="1" applyFont="1"/>
    <xf numFmtId="0" fontId="24" fillId="0" borderId="19" xfId="0" applyFont="1" applyBorder="1"/>
    <xf numFmtId="0" fontId="24" fillId="0" borderId="20" xfId="0" applyFont="1" applyBorder="1"/>
    <xf numFmtId="0" fontId="10" fillId="0" borderId="21" xfId="0" applyFont="1" applyBorder="1"/>
    <xf numFmtId="43" fontId="24" fillId="0" borderId="20" xfId="1" applyFont="1" applyBorder="1"/>
    <xf numFmtId="43" fontId="24" fillId="0" borderId="22" xfId="1" applyFont="1" applyBorder="1"/>
    <xf numFmtId="0" fontId="0" fillId="0" borderId="0" xfId="0" applyBorder="1"/>
    <xf numFmtId="0" fontId="5" fillId="0" borderId="0" xfId="0" applyFont="1" applyBorder="1"/>
    <xf numFmtId="43" fontId="0" fillId="0" borderId="0" xfId="1" applyFont="1" applyBorder="1"/>
    <xf numFmtId="0" fontId="6" fillId="0" borderId="0" xfId="0" applyFont="1" applyBorder="1"/>
    <xf numFmtId="0" fontId="0" fillId="0" borderId="9" xfId="0" applyBorder="1"/>
    <xf numFmtId="0" fontId="11" fillId="0" borderId="0" xfId="0" applyFont="1" applyBorder="1" applyAlignment="1">
      <alignment horizontal="center"/>
    </xf>
    <xf numFmtId="43" fontId="11" fillId="0" borderId="0" xfId="1" applyFont="1" applyBorder="1"/>
    <xf numFmtId="43" fontId="11" fillId="0" borderId="5" xfId="1" applyFont="1" applyBorder="1"/>
    <xf numFmtId="0" fontId="41" fillId="0" borderId="0" xfId="0" applyFont="1"/>
    <xf numFmtId="0" fontId="11" fillId="0" borderId="23" xfId="0" applyFont="1" applyBorder="1"/>
    <xf numFmtId="0" fontId="11" fillId="0" borderId="24" xfId="0" applyFont="1" applyBorder="1"/>
    <xf numFmtId="0" fontId="10" fillId="0" borderId="24" xfId="0" applyFont="1" applyBorder="1"/>
    <xf numFmtId="43" fontId="11" fillId="0" borderId="24" xfId="1" applyFont="1" applyBorder="1" applyAlignment="1">
      <alignment horizontal="center"/>
    </xf>
    <xf numFmtId="43" fontId="11" fillId="0" borderId="25" xfId="1" applyFont="1" applyBorder="1" applyAlignment="1">
      <alignment horizontal="center"/>
    </xf>
    <xf numFmtId="0" fontId="34" fillId="0" borderId="24" xfId="0" applyFont="1" applyBorder="1"/>
    <xf numFmtId="0" fontId="11" fillId="0" borderId="24" xfId="0" applyFont="1" applyBorder="1" applyAlignment="1">
      <alignment horizontal="center"/>
    </xf>
    <xf numFmtId="0" fontId="34" fillId="0" borderId="0" xfId="0" applyFont="1" applyBorder="1"/>
    <xf numFmtId="165" fontId="6" fillId="0" borderId="0" xfId="0" applyNumberFormat="1" applyFont="1"/>
    <xf numFmtId="43" fontId="42" fillId="0" borderId="12" xfId="1" applyFont="1" applyBorder="1"/>
    <xf numFmtId="43" fontId="42" fillId="0" borderId="14" xfId="1" applyFont="1" applyBorder="1"/>
    <xf numFmtId="43" fontId="42" fillId="0" borderId="15" xfId="1" applyFont="1" applyBorder="1"/>
    <xf numFmtId="43" fontId="42" fillId="0" borderId="17" xfId="1" applyFont="1" applyBorder="1"/>
    <xf numFmtId="43" fontId="43" fillId="0" borderId="15" xfId="1" applyFont="1" applyBorder="1"/>
    <xf numFmtId="43" fontId="43" fillId="0" borderId="17" xfId="1" applyFont="1" applyBorder="1"/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43" fontId="3" fillId="0" borderId="0" xfId="0" applyNumberFormat="1" applyFont="1"/>
    <xf numFmtId="0" fontId="44" fillId="0" borderId="16" xfId="0" applyFont="1" applyBorder="1"/>
    <xf numFmtId="43" fontId="30" fillId="0" borderId="15" xfId="1" applyFont="1" applyBorder="1"/>
    <xf numFmtId="43" fontId="30" fillId="0" borderId="17" xfId="1" applyFont="1" applyBorder="1"/>
    <xf numFmtId="43" fontId="0" fillId="0" borderId="5" xfId="1" applyFont="1" applyBorder="1"/>
    <xf numFmtId="43" fontId="45" fillId="0" borderId="15" xfId="1" applyFont="1" applyBorder="1"/>
    <xf numFmtId="43" fontId="45" fillId="0" borderId="17" xfId="1" applyFont="1" applyBorder="1"/>
    <xf numFmtId="0" fontId="31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164" fontId="26" fillId="0" borderId="0" xfId="0" applyNumberFormat="1" applyFont="1"/>
    <xf numFmtId="43" fontId="0" fillId="0" borderId="0" xfId="0" applyNumberFormat="1" applyFont="1"/>
    <xf numFmtId="43" fontId="46" fillId="0" borderId="15" xfId="1" applyFont="1" applyBorder="1"/>
    <xf numFmtId="43" fontId="46" fillId="0" borderId="17" xfId="1" applyFont="1" applyBorder="1"/>
    <xf numFmtId="0" fontId="9" fillId="0" borderId="16" xfId="0" applyFont="1" applyBorder="1"/>
    <xf numFmtId="0" fontId="9" fillId="0" borderId="0" xfId="0" applyFont="1" applyBorder="1"/>
    <xf numFmtId="43" fontId="9" fillId="0" borderId="0" xfId="1" applyFont="1" applyBorder="1"/>
    <xf numFmtId="43" fontId="9" fillId="0" borderId="5" xfId="1" applyFont="1" applyBorder="1"/>
    <xf numFmtId="0" fontId="47" fillId="0" borderId="4" xfId="0" applyFont="1" applyBorder="1"/>
    <xf numFmtId="0" fontId="47" fillId="0" borderId="15" xfId="0" applyFont="1" applyBorder="1"/>
    <xf numFmtId="0" fontId="48" fillId="0" borderId="16" xfId="0" applyFont="1" applyBorder="1"/>
    <xf numFmtId="0" fontId="48" fillId="0" borderId="0" xfId="0" applyFont="1" applyBorder="1"/>
    <xf numFmtId="43" fontId="48" fillId="0" borderId="0" xfId="1" applyFont="1" applyBorder="1"/>
    <xf numFmtId="43" fontId="48" fillId="0" borderId="17" xfId="1" applyFont="1" applyBorder="1"/>
    <xf numFmtId="43" fontId="49" fillId="0" borderId="0" xfId="0" applyNumberFormat="1" applyFont="1"/>
    <xf numFmtId="0" fontId="49" fillId="0" borderId="0" xfId="0" applyFont="1"/>
    <xf numFmtId="43" fontId="50" fillId="0" borderId="15" xfId="1" applyFont="1" applyBorder="1"/>
    <xf numFmtId="43" fontId="50" fillId="0" borderId="17" xfId="1" applyFont="1" applyBorder="1"/>
    <xf numFmtId="0" fontId="43" fillId="0" borderId="26" xfId="0" applyFont="1" applyBorder="1"/>
    <xf numFmtId="0" fontId="51" fillId="0" borderId="16" xfId="0" applyFont="1" applyBorder="1"/>
    <xf numFmtId="0" fontId="51" fillId="0" borderId="0" xfId="0" applyFont="1" applyBorder="1"/>
    <xf numFmtId="0" fontId="52" fillId="0" borderId="26" xfId="0" applyFont="1" applyBorder="1"/>
    <xf numFmtId="0" fontId="28" fillId="0" borderId="7" xfId="0" applyFont="1" applyBorder="1"/>
    <xf numFmtId="0" fontId="28" fillId="0" borderId="20" xfId="0" applyFont="1" applyBorder="1"/>
    <xf numFmtId="0" fontId="28" fillId="0" borderId="19" xfId="0" applyFont="1" applyBorder="1"/>
    <xf numFmtId="0" fontId="28" fillId="0" borderId="21" xfId="0" applyFont="1" applyBorder="1"/>
    <xf numFmtId="0" fontId="28" fillId="0" borderId="27" xfId="0" applyFont="1" applyBorder="1"/>
    <xf numFmtId="43" fontId="53" fillId="0" borderId="21" xfId="0" applyNumberFormat="1" applyFont="1" applyBorder="1"/>
    <xf numFmtId="43" fontId="53" fillId="0" borderId="22" xfId="0" applyNumberFormat="1" applyFont="1" applyBorder="1"/>
    <xf numFmtId="0" fontId="24" fillId="0" borderId="0" xfId="0" applyFont="1"/>
    <xf numFmtId="0" fontId="10" fillId="0" borderId="0" xfId="0" applyFont="1"/>
    <xf numFmtId="43" fontId="24" fillId="0" borderId="0" xfId="1" applyFont="1"/>
    <xf numFmtId="0" fontId="11" fillId="0" borderId="9" xfId="0" applyFont="1" applyBorder="1" applyAlignment="1">
      <alignment horizontal="center"/>
    </xf>
    <xf numFmtId="0" fontId="34" fillId="0" borderId="9" xfId="0" applyFont="1" applyBorder="1"/>
    <xf numFmtId="0" fontId="11" fillId="0" borderId="1" xfId="0" applyFont="1" applyBorder="1"/>
    <xf numFmtId="0" fontId="11" fillId="0" borderId="2" xfId="0" applyFont="1" applyBorder="1"/>
    <xf numFmtId="0" fontId="34" fillId="0" borderId="2" xfId="0" applyFont="1" applyBorder="1"/>
    <xf numFmtId="43" fontId="11" fillId="0" borderId="2" xfId="1" applyFont="1" applyBorder="1"/>
    <xf numFmtId="43" fontId="11" fillId="0" borderId="3" xfId="1" applyFont="1" applyBorder="1"/>
    <xf numFmtId="165" fontId="41" fillId="0" borderId="0" xfId="0" applyNumberFormat="1" applyFont="1"/>
    <xf numFmtId="0" fontId="7" fillId="0" borderId="13" xfId="0" applyFont="1" applyBorder="1"/>
    <xf numFmtId="0" fontId="10" fillId="0" borderId="12" xfId="0" applyFont="1" applyBorder="1"/>
    <xf numFmtId="43" fontId="42" fillId="0" borderId="12" xfId="0" applyNumberFormat="1" applyFont="1" applyBorder="1"/>
    <xf numFmtId="43" fontId="42" fillId="0" borderId="14" xfId="0" applyNumberFormat="1" applyFont="1" applyBorder="1"/>
    <xf numFmtId="0" fontId="10" fillId="0" borderId="15" xfId="0" applyFont="1" applyBorder="1"/>
    <xf numFmtId="43" fontId="42" fillId="0" borderId="15" xfId="0" applyNumberFormat="1" applyFont="1" applyBorder="1"/>
    <xf numFmtId="43" fontId="42" fillId="0" borderId="17" xfId="0" applyNumberFormat="1" applyFont="1" applyBorder="1"/>
    <xf numFmtId="0" fontId="30" fillId="0" borderId="16" xfId="0" applyFont="1" applyBorder="1"/>
    <xf numFmtId="0" fontId="47" fillId="0" borderId="16" xfId="0" applyFont="1" applyBorder="1"/>
    <xf numFmtId="0" fontId="44" fillId="0" borderId="15" xfId="0" applyFont="1" applyBorder="1"/>
    <xf numFmtId="0" fontId="15" fillId="0" borderId="15" xfId="0" applyFont="1" applyBorder="1"/>
    <xf numFmtId="0" fontId="28" fillId="0" borderId="16" xfId="0" applyFont="1" applyBorder="1"/>
    <xf numFmtId="43" fontId="54" fillId="0" borderId="15" xfId="1" applyFont="1" applyBorder="1"/>
    <xf numFmtId="43" fontId="54" fillId="0" borderId="17" xfId="1" applyFont="1" applyBorder="1"/>
    <xf numFmtId="43" fontId="53" fillId="0" borderId="15" xfId="1" applyFont="1" applyBorder="1"/>
    <xf numFmtId="43" fontId="53" fillId="0" borderId="17" xfId="1" applyFont="1" applyBorder="1"/>
    <xf numFmtId="0" fontId="14" fillId="0" borderId="16" xfId="0" applyFont="1" applyBorder="1"/>
    <xf numFmtId="0" fontId="34" fillId="0" borderId="15" xfId="0" applyFont="1" applyBorder="1"/>
    <xf numFmtId="165" fontId="22" fillId="0" borderId="0" xfId="0" applyNumberFormat="1" applyFont="1"/>
    <xf numFmtId="0" fontId="4" fillId="0" borderId="0" xfId="0" applyFont="1" applyBorder="1"/>
    <xf numFmtId="0" fontId="55" fillId="0" borderId="4" xfId="0" applyFont="1" applyBorder="1"/>
    <xf numFmtId="0" fontId="55" fillId="0" borderId="16" xfId="0" applyFont="1" applyBorder="1"/>
    <xf numFmtId="0" fontId="55" fillId="0" borderId="15" xfId="0" applyFont="1" applyBorder="1"/>
    <xf numFmtId="43" fontId="56" fillId="0" borderId="15" xfId="1" applyFont="1" applyBorder="1"/>
    <xf numFmtId="43" fontId="52" fillId="0" borderId="17" xfId="1" applyFont="1" applyBorder="1"/>
    <xf numFmtId="43" fontId="57" fillId="0" borderId="0" xfId="0" applyNumberFormat="1" applyFont="1"/>
    <xf numFmtId="0" fontId="57" fillId="0" borderId="0" xfId="0" applyFont="1" applyBorder="1"/>
    <xf numFmtId="0" fontId="57" fillId="0" borderId="0" xfId="0" applyFont="1"/>
    <xf numFmtId="0" fontId="29" fillId="0" borderId="0" xfId="0" applyFont="1" applyBorder="1"/>
    <xf numFmtId="0" fontId="36" fillId="0" borderId="16" xfId="0" applyFont="1" applyBorder="1"/>
    <xf numFmtId="0" fontId="37" fillId="0" borderId="0" xfId="0" applyFont="1" applyBorder="1"/>
    <xf numFmtId="0" fontId="0" fillId="0" borderId="0" xfId="0" applyFont="1" applyBorder="1"/>
    <xf numFmtId="0" fontId="58" fillId="0" borderId="4" xfId="0" applyFont="1" applyBorder="1"/>
    <xf numFmtId="0" fontId="58" fillId="0" borderId="16" xfId="0" applyFont="1" applyBorder="1"/>
    <xf numFmtId="0" fontId="58" fillId="0" borderId="15" xfId="0" applyFont="1" applyBorder="1"/>
    <xf numFmtId="0" fontId="44" fillId="0" borderId="26" xfId="0" applyFont="1" applyBorder="1"/>
    <xf numFmtId="43" fontId="50" fillId="0" borderId="0" xfId="1" applyFont="1" applyBorder="1"/>
    <xf numFmtId="43" fontId="50" fillId="0" borderId="5" xfId="1" applyFont="1" applyBorder="1"/>
    <xf numFmtId="0" fontId="59" fillId="0" borderId="0" xfId="0" applyFont="1"/>
    <xf numFmtId="0" fontId="60" fillId="0" borderId="0" xfId="0" applyFont="1"/>
    <xf numFmtId="43" fontId="61" fillId="0" borderId="0" xfId="0" applyNumberFormat="1" applyFont="1"/>
    <xf numFmtId="165" fontId="4" fillId="0" borderId="0" xfId="0" applyNumberFormat="1" applyFont="1"/>
    <xf numFmtId="43" fontId="18" fillId="0" borderId="0" xfId="1" applyFont="1"/>
    <xf numFmtId="0" fontId="42" fillId="0" borderId="15" xfId="0" applyFont="1" applyBorder="1"/>
    <xf numFmtId="43" fontId="52" fillId="0" borderId="15" xfId="1" applyFont="1" applyBorder="1"/>
    <xf numFmtId="165" fontId="62" fillId="0" borderId="0" xfId="0" applyNumberFormat="1" applyFont="1"/>
    <xf numFmtId="0" fontId="45" fillId="0" borderId="16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5" xfId="0" quotePrefix="1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27" fillId="0" borderId="26" xfId="0" applyFont="1" applyBorder="1"/>
    <xf numFmtId="0" fontId="24" fillId="0" borderId="7" xfId="0" applyFont="1" applyBorder="1"/>
    <xf numFmtId="0" fontId="24" fillId="0" borderId="21" xfId="0" applyFont="1" applyBorder="1"/>
    <xf numFmtId="0" fontId="34" fillId="0" borderId="20" xfId="0" applyFont="1" applyBorder="1"/>
    <xf numFmtId="0" fontId="24" fillId="0" borderId="9" xfId="0" applyFont="1" applyBorder="1"/>
    <xf numFmtId="0" fontId="30" fillId="0" borderId="0" xfId="0" applyFont="1" applyBorder="1"/>
    <xf numFmtId="43" fontId="50" fillId="0" borderId="16" xfId="1" applyFont="1" applyBorder="1"/>
    <xf numFmtId="0" fontId="7" fillId="0" borderId="19" xfId="0" applyFont="1" applyBorder="1"/>
    <xf numFmtId="0" fontId="10" fillId="0" borderId="20" xfId="0" applyFont="1" applyBorder="1"/>
    <xf numFmtId="0" fontId="7" fillId="0" borderId="20" xfId="0" applyFont="1" applyBorder="1"/>
    <xf numFmtId="43" fontId="52" fillId="0" borderId="20" xfId="1" applyFont="1" applyBorder="1"/>
    <xf numFmtId="43" fontId="52" fillId="0" borderId="22" xfId="1" applyFont="1" applyBorder="1"/>
    <xf numFmtId="0" fontId="34" fillId="0" borderId="7" xfId="0" applyFont="1" applyBorder="1"/>
    <xf numFmtId="0" fontId="34" fillId="0" borderId="4" xfId="0" applyFont="1" applyBorder="1"/>
    <xf numFmtId="43" fontId="34" fillId="0" borderId="0" xfId="1" applyFont="1" applyBorder="1"/>
    <xf numFmtId="43" fontId="34" fillId="0" borderId="5" xfId="1" applyFont="1" applyBorder="1"/>
    <xf numFmtId="43" fontId="62" fillId="0" borderId="0" xfId="0" applyNumberFormat="1" applyFont="1"/>
    <xf numFmtId="43" fontId="63" fillId="0" borderId="0" xfId="0" applyNumberFormat="1" applyFont="1"/>
    <xf numFmtId="0" fontId="64" fillId="0" borderId="16" xfId="0" applyFont="1" applyBorder="1"/>
    <xf numFmtId="0" fontId="64" fillId="0" borderId="0" xfId="0" applyFont="1" applyBorder="1"/>
    <xf numFmtId="0" fontId="65" fillId="0" borderId="15" xfId="0" applyFont="1" applyBorder="1"/>
    <xf numFmtId="0" fontId="45" fillId="0" borderId="26" xfId="0" applyFont="1" applyBorder="1" applyAlignment="1">
      <alignment horizontal="center"/>
    </xf>
    <xf numFmtId="0" fontId="45" fillId="0" borderId="18" xfId="0" applyFont="1" applyBorder="1" applyAlignment="1">
      <alignment horizontal="left"/>
    </xf>
    <xf numFmtId="0" fontId="45" fillId="0" borderId="16" xfId="0" applyFont="1" applyBorder="1" applyAlignment="1">
      <alignment horizontal="left"/>
    </xf>
    <xf numFmtId="43" fontId="43" fillId="0" borderId="20" xfId="1" applyFont="1" applyBorder="1"/>
    <xf numFmtId="43" fontId="43" fillId="0" borderId="22" xfId="1" applyFont="1" applyBorder="1"/>
    <xf numFmtId="43" fontId="7" fillId="0" borderId="10" xfId="1" applyFont="1" applyBorder="1"/>
    <xf numFmtId="43" fontId="7" fillId="0" borderId="10" xfId="1" applyFont="1" applyBorder="1" applyAlignment="1">
      <alignment horizontal="center"/>
    </xf>
    <xf numFmtId="43" fontId="24" fillId="0" borderId="9" xfId="1" applyFont="1" applyBorder="1"/>
    <xf numFmtId="43" fontId="24" fillId="0" borderId="8" xfId="1" applyFont="1" applyBorder="1"/>
    <xf numFmtId="43" fontId="24" fillId="0" borderId="0" xfId="1" applyFont="1" applyBorder="1"/>
    <xf numFmtId="43" fontId="24" fillId="0" borderId="5" xfId="1" applyFont="1" applyBorder="1"/>
    <xf numFmtId="43" fontId="27" fillId="0" borderId="0" xfId="1" applyFont="1" applyBorder="1"/>
    <xf numFmtId="43" fontId="27" fillId="0" borderId="5" xfId="1" applyFont="1" applyBorder="1"/>
    <xf numFmtId="0" fontId="66" fillId="0" borderId="16" xfId="0" applyFont="1" applyBorder="1"/>
    <xf numFmtId="0" fontId="67" fillId="0" borderId="16" xfId="0" applyFont="1" applyBorder="1"/>
    <xf numFmtId="43" fontId="1" fillId="0" borderId="0" xfId="1" applyFont="1"/>
    <xf numFmtId="43" fontId="29" fillId="0" borderId="0" xfId="1" applyFont="1"/>
    <xf numFmtId="43" fontId="3" fillId="0" borderId="0" xfId="1" applyFont="1"/>
    <xf numFmtId="0" fontId="28" fillId="0" borderId="0" xfId="0" applyFont="1" applyBorder="1"/>
    <xf numFmtId="0" fontId="42" fillId="0" borderId="4" xfId="0" applyFont="1" applyBorder="1"/>
    <xf numFmtId="43" fontId="68" fillId="0" borderId="0" xfId="0" applyNumberFormat="1" applyFont="1"/>
    <xf numFmtId="0" fontId="67" fillId="0" borderId="15" xfId="0" applyFont="1" applyBorder="1"/>
    <xf numFmtId="0" fontId="10" fillId="0" borderId="7" xfId="0" applyFont="1" applyBorder="1"/>
    <xf numFmtId="0" fontId="27" fillId="0" borderId="20" xfId="0" applyFont="1" applyBorder="1"/>
    <xf numFmtId="43" fontId="45" fillId="0" borderId="20" xfId="1" applyFont="1" applyBorder="1"/>
    <xf numFmtId="43" fontId="45" fillId="0" borderId="22" xfId="1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25" xfId="0" applyFont="1" applyBorder="1"/>
    <xf numFmtId="43" fontId="42" fillId="0" borderId="10" xfId="1" applyFont="1" applyBorder="1"/>
    <xf numFmtId="165" fontId="19" fillId="0" borderId="0" xfId="0" applyNumberFormat="1" applyFont="1"/>
    <xf numFmtId="0" fontId="28" fillId="0" borderId="0" xfId="0" applyFont="1"/>
    <xf numFmtId="0" fontId="52" fillId="0" borderId="0" xfId="0" applyFont="1"/>
    <xf numFmtId="43" fontId="52" fillId="0" borderId="0" xfId="0" applyNumberFormat="1" applyFont="1"/>
    <xf numFmtId="165" fontId="29" fillId="0" borderId="0" xfId="0" applyNumberFormat="1" applyFont="1"/>
    <xf numFmtId="0" fontId="45" fillId="0" borderId="0" xfId="0" applyFont="1"/>
    <xf numFmtId="43" fontId="45" fillId="0" borderId="0" xfId="1" applyFont="1"/>
    <xf numFmtId="0" fontId="7" fillId="0" borderId="0" xfId="0" applyFont="1"/>
    <xf numFmtId="0" fontId="42" fillId="0" borderId="0" xfId="0" applyFont="1"/>
    <xf numFmtId="43" fontId="42" fillId="0" borderId="0" xfId="1" applyFont="1"/>
    <xf numFmtId="165" fontId="69" fillId="0" borderId="0" xfId="0" applyNumberFormat="1" applyFont="1"/>
    <xf numFmtId="43" fontId="26" fillId="0" borderId="0" xfId="1" applyFont="1"/>
    <xf numFmtId="43" fontId="4" fillId="0" borderId="0" xfId="1" applyFont="1" applyBorder="1"/>
    <xf numFmtId="0" fontId="24" fillId="0" borderId="1" xfId="0" applyFont="1" applyBorder="1"/>
    <xf numFmtId="0" fontId="24" fillId="0" borderId="2" xfId="0" applyFont="1" applyBorder="1"/>
    <xf numFmtId="0" fontId="10" fillId="0" borderId="2" xfId="0" applyFont="1" applyBorder="1"/>
    <xf numFmtId="43" fontId="24" fillId="0" borderId="2" xfId="1" applyFont="1" applyBorder="1"/>
    <xf numFmtId="43" fontId="24" fillId="0" borderId="3" xfId="1" applyFont="1" applyBorder="1"/>
    <xf numFmtId="43" fontId="11" fillId="0" borderId="29" xfId="1" applyFont="1" applyBorder="1" applyAlignment="1">
      <alignment horizontal="center"/>
    </xf>
    <xf numFmtId="43" fontId="41" fillId="0" borderId="0" xfId="0" applyNumberFormat="1" applyFont="1"/>
    <xf numFmtId="43" fontId="7" fillId="0" borderId="16" xfId="1" applyFont="1" applyBorder="1"/>
    <xf numFmtId="0" fontId="7" fillId="0" borderId="30" xfId="0" applyFont="1" applyBorder="1"/>
    <xf numFmtId="0" fontId="7" fillId="0" borderId="2" xfId="0" applyFont="1" applyBorder="1"/>
    <xf numFmtId="43" fontId="7" fillId="0" borderId="13" xfId="1" applyFont="1" applyBorder="1"/>
    <xf numFmtId="43" fontId="7" fillId="0" borderId="14" xfId="1" applyFont="1" applyBorder="1"/>
    <xf numFmtId="0" fontId="7" fillId="0" borderId="31" xfId="0" applyFont="1" applyBorder="1"/>
    <xf numFmtId="0" fontId="24" fillId="0" borderId="31" xfId="0" applyFont="1" applyBorder="1"/>
    <xf numFmtId="43" fontId="24" fillId="0" borderId="16" xfId="1" applyFont="1" applyBorder="1"/>
    <xf numFmtId="0" fontId="28" fillId="0" borderId="31" xfId="0" applyFont="1" applyBorder="1"/>
    <xf numFmtId="43" fontId="28" fillId="0" borderId="16" xfId="1" applyFont="1" applyBorder="1"/>
    <xf numFmtId="0" fontId="35" fillId="0" borderId="16" xfId="0" applyFont="1" applyBorder="1"/>
    <xf numFmtId="0" fontId="35" fillId="0" borderId="0" xfId="0" applyFont="1" applyBorder="1"/>
    <xf numFmtId="43" fontId="31" fillId="0" borderId="16" xfId="1" applyFont="1" applyBorder="1"/>
    <xf numFmtId="43" fontId="27" fillId="0" borderId="16" xfId="1" applyFont="1" applyBorder="1"/>
    <xf numFmtId="0" fontId="30" fillId="0" borderId="15" xfId="0" applyFont="1" applyBorder="1" applyAlignment="1">
      <alignment horizontal="center"/>
    </xf>
    <xf numFmtId="0" fontId="30" fillId="0" borderId="31" xfId="0" applyFont="1" applyBorder="1"/>
    <xf numFmtId="43" fontId="30" fillId="0" borderId="16" xfId="1" applyFont="1" applyBorder="1"/>
    <xf numFmtId="43" fontId="31" fillId="0" borderId="5" xfId="1" applyFont="1" applyBorder="1"/>
    <xf numFmtId="43" fontId="28" fillId="0" borderId="5" xfId="1" applyFont="1" applyBorder="1"/>
    <xf numFmtId="43" fontId="4" fillId="0" borderId="0" xfId="0" applyNumberFormat="1" applyFont="1" applyBorder="1"/>
    <xf numFmtId="165" fontId="0" fillId="0" borderId="0" xfId="0" applyNumberFormat="1" applyFont="1"/>
    <xf numFmtId="43" fontId="0" fillId="0" borderId="0" xfId="0" applyNumberFormat="1" applyFont="1" applyBorder="1"/>
    <xf numFmtId="43" fontId="4" fillId="0" borderId="11" xfId="0" applyNumberFormat="1" applyFont="1" applyBorder="1"/>
    <xf numFmtId="0" fontId="34" fillId="0" borderId="21" xfId="0" applyFont="1" applyBorder="1"/>
    <xf numFmtId="43" fontId="24" fillId="0" borderId="21" xfId="1" applyFont="1" applyBorder="1"/>
    <xf numFmtId="43" fontId="7" fillId="0" borderId="0" xfId="1" applyFont="1"/>
    <xf numFmtId="43" fontId="21" fillId="0" borderId="0" xfId="1" applyFont="1"/>
    <xf numFmtId="43" fontId="3" fillId="0" borderId="0" xfId="0" applyNumberFormat="1" applyFont="1" applyBorder="1"/>
    <xf numFmtId="43" fontId="72" fillId="0" borderId="0" xfId="1" applyFont="1" applyBorder="1"/>
    <xf numFmtId="43" fontId="13" fillId="0" borderId="0" xfId="0" applyNumberFormat="1" applyFont="1" applyBorder="1"/>
    <xf numFmtId="43" fontId="8" fillId="0" borderId="0" xfId="1" applyFont="1" applyBorder="1"/>
    <xf numFmtId="43" fontId="9" fillId="0" borderId="0" xfId="0" applyNumberFormat="1" applyFont="1" applyBorder="1"/>
    <xf numFmtId="43" fontId="38" fillId="0" borderId="0" xfId="0" applyNumberFormat="1" applyFont="1" applyBorder="1"/>
    <xf numFmtId="43" fontId="0" fillId="0" borderId="0" xfId="0" applyNumberFormat="1" applyBorder="1"/>
    <xf numFmtId="43" fontId="3" fillId="0" borderId="0" xfId="1" applyFont="1" applyBorder="1"/>
    <xf numFmtId="43" fontId="2" fillId="0" borderId="0" xfId="1" applyFont="1" applyBorder="1"/>
    <xf numFmtId="43" fontId="8" fillId="0" borderId="0" xfId="0" applyNumberFormat="1" applyFont="1"/>
    <xf numFmtId="43" fontId="13" fillId="0" borderId="0" xfId="1" applyFont="1" applyBorder="1"/>
    <xf numFmtId="43" fontId="1" fillId="0" borderId="0" xfId="1" applyFont="1" applyBorder="1"/>
    <xf numFmtId="43" fontId="73" fillId="0" borderId="0" xfId="1" applyFont="1" applyBorder="1"/>
    <xf numFmtId="43" fontId="6" fillId="0" borderId="0" xfId="0" applyNumberFormat="1" applyFont="1" applyBorder="1"/>
    <xf numFmtId="0" fontId="40" fillId="0" borderId="0" xfId="0" applyFont="1" applyBorder="1"/>
    <xf numFmtId="43" fontId="17" fillId="0" borderId="0" xfId="1" applyFont="1" applyBorder="1"/>
    <xf numFmtId="43" fontId="39" fillId="0" borderId="0" xfId="1" applyFont="1" applyBorder="1"/>
    <xf numFmtId="164" fontId="40" fillId="0" borderId="0" xfId="0" applyNumberFormat="1" applyFont="1" applyBorder="1"/>
    <xf numFmtId="43" fontId="42" fillId="0" borderId="0" xfId="1" applyFont="1" applyBorder="1"/>
    <xf numFmtId="43" fontId="71" fillId="0" borderId="0" xfId="1" applyFont="1" applyBorder="1"/>
    <xf numFmtId="43" fontId="40" fillId="0" borderId="0" xfId="0" applyNumberFormat="1" applyFont="1" applyBorder="1"/>
    <xf numFmtId="0" fontId="2" fillId="0" borderId="0" xfId="0" applyFont="1" applyBorder="1"/>
    <xf numFmtId="43" fontId="71" fillId="0" borderId="0" xfId="0" applyNumberFormat="1" applyFont="1" applyBorder="1"/>
    <xf numFmtId="0" fontId="0" fillId="0" borderId="0" xfId="0" applyBorder="1" applyAlignment="1">
      <alignment horizontal="right"/>
    </xf>
    <xf numFmtId="164" fontId="3" fillId="0" borderId="0" xfId="0" applyNumberFormat="1" applyFont="1" applyBorder="1"/>
    <xf numFmtId="9" fontId="0" fillId="0" borderId="0" xfId="0" applyNumberFormat="1" applyBorder="1"/>
    <xf numFmtId="164" fontId="6" fillId="0" borderId="0" xfId="0" applyNumberFormat="1" applyFont="1" applyBorder="1"/>
    <xf numFmtId="0" fontId="13" fillId="0" borderId="0" xfId="0" applyFont="1" applyBorder="1"/>
    <xf numFmtId="164" fontId="0" fillId="0" borderId="0" xfId="0" applyNumberFormat="1" applyBorder="1"/>
    <xf numFmtId="43" fontId="73" fillId="0" borderId="0" xfId="0" applyNumberFormat="1" applyFont="1" applyBorder="1"/>
    <xf numFmtId="164" fontId="74" fillId="0" borderId="0" xfId="0" applyNumberFormat="1" applyFont="1" applyBorder="1"/>
    <xf numFmtId="43" fontId="23" fillId="0" borderId="0" xfId="0" applyNumberFormat="1" applyFont="1" applyBorder="1"/>
    <xf numFmtId="16" fontId="0" fillId="0" borderId="0" xfId="0" applyNumberFormat="1" applyBorder="1"/>
    <xf numFmtId="0" fontId="0" fillId="0" borderId="15" xfId="0" applyFont="1" applyBorder="1"/>
    <xf numFmtId="0" fontId="6" fillId="0" borderId="15" xfId="0" applyFont="1" applyBorder="1"/>
    <xf numFmtId="43" fontId="6" fillId="0" borderId="15" xfId="0" applyNumberFormat="1" applyFont="1" applyBorder="1"/>
    <xf numFmtId="43" fontId="0" fillId="0" borderId="15" xfId="0" applyNumberFormat="1" applyFont="1" applyBorder="1"/>
    <xf numFmtId="43" fontId="4" fillId="0" borderId="15" xfId="0" applyNumberFormat="1" applyFont="1" applyBorder="1"/>
    <xf numFmtId="0" fontId="42" fillId="0" borderId="7" xfId="0" applyFont="1" applyBorder="1" applyAlignment="1">
      <alignment horizontal="center"/>
    </xf>
    <xf numFmtId="0" fontId="42" fillId="0" borderId="9" xfId="0" applyFont="1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0" fillId="0" borderId="7" xfId="0" applyFont="1" applyBorder="1" applyAlignment="1">
      <alignment horizontal="center"/>
    </xf>
    <xf numFmtId="0" fontId="70" fillId="0" borderId="9" xfId="0" applyFont="1" applyBorder="1" applyAlignment="1">
      <alignment horizontal="center"/>
    </xf>
    <xf numFmtId="0" fontId="70" fillId="0" borderId="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8" fillId="0" borderId="0" xfId="0" applyNumberFormat="1" applyFont="1" applyBorder="1"/>
    <xf numFmtId="43" fontId="7" fillId="0" borderId="32" xfId="1" applyFont="1" applyBorder="1"/>
  </cellXfs>
  <cellStyles count="8">
    <cellStyle name="Euro" xfId="2"/>
    <cellStyle name="Euro 2" xfId="3"/>
    <cellStyle name="Millares" xfId="1" builtinId="3"/>
    <cellStyle name="Millares 2" xfId="4"/>
    <cellStyle name="Millares 3" xfId="5"/>
    <cellStyle name="Normal" xfId="0" builtinId="0"/>
    <cellStyle name="Normal 2" xfId="6"/>
    <cellStyle name="Normal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jecucion.IAD0/Documents/EJECUCION%20PRESUP%20.ANO%20%202015/EJECUCION%20MENSUAL%202015/EJECUCION%20PRESUPUESTARIA%20MARZO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AJA Y BANCO"/>
      <sheetName val="CUENTA X PAGAR"/>
      <sheetName val="INGRASOS"/>
      <sheetName val="DIRECCION SUPERIOR"/>
      <sheetName val="SUB DIRECCION ADMV"/>
      <sheetName val="TOTAL PROGRAMA 01"/>
      <sheetName val="RECUPERACION TIERRAS"/>
      <sheetName val="DISTRGESTION ADM. Y FINANC  02."/>
      <sheetName val="TRAMITACION TITULOS"/>
      <sheetName val="TOTAL PROGRAMA.11"/>
      <sheetName val="ASISTENCIA TECNICA"/>
      <sheetName val="CAPACITACION A PARCELEROS"/>
      <sheetName val="TOTAL PROGRAMA 12"/>
      <sheetName val="PROGRA98"/>
      <sheetName val="TOTAL TODOS LOS PROGRAMAS"/>
      <sheetName val="CLASIFICACION ECON2014"/>
      <sheetName val="SIGEF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>
        <row r="19">
          <cell r="M19">
            <v>50461962</v>
          </cell>
          <cell r="N19">
            <v>49249972</v>
          </cell>
        </row>
        <row r="22">
          <cell r="M22">
            <v>75000</v>
          </cell>
          <cell r="N22">
            <v>75000</v>
          </cell>
        </row>
        <row r="23">
          <cell r="M23">
            <v>81999</v>
          </cell>
          <cell r="N23">
            <v>81999</v>
          </cell>
        </row>
        <row r="25">
          <cell r="M25">
            <v>1256000</v>
          </cell>
          <cell r="N25">
            <v>1246000</v>
          </cell>
        </row>
        <row r="26">
          <cell r="M26">
            <v>5979233</v>
          </cell>
          <cell r="N26">
            <v>669233</v>
          </cell>
        </row>
        <row r="28">
          <cell r="M28">
            <v>0</v>
          </cell>
        </row>
        <row r="31">
          <cell r="M31">
            <v>2072920</v>
          </cell>
          <cell r="N31">
            <v>2072920</v>
          </cell>
        </row>
        <row r="34">
          <cell r="M34">
            <v>0</v>
          </cell>
        </row>
        <row r="37">
          <cell r="M37">
            <v>120000</v>
          </cell>
        </row>
        <row r="38">
          <cell r="M38">
            <v>0</v>
          </cell>
          <cell r="N38">
            <v>0</v>
          </cell>
        </row>
        <row r="44">
          <cell r="M44">
            <v>7744</v>
          </cell>
          <cell r="N44">
            <v>7744</v>
          </cell>
        </row>
        <row r="45">
          <cell r="M45">
            <v>2568795</v>
          </cell>
          <cell r="N45">
            <v>1718950</v>
          </cell>
        </row>
        <row r="46">
          <cell r="M46">
            <v>0</v>
          </cell>
          <cell r="N46">
            <v>0</v>
          </cell>
        </row>
        <row r="47">
          <cell r="M47">
            <v>1654000</v>
          </cell>
          <cell r="N47">
            <v>1940000</v>
          </cell>
        </row>
        <row r="48">
          <cell r="M48">
            <v>0</v>
          </cell>
        </row>
        <row r="49">
          <cell r="M49">
            <v>0</v>
          </cell>
        </row>
        <row r="56">
          <cell r="M56">
            <v>75000</v>
          </cell>
          <cell r="N56">
            <v>75000</v>
          </cell>
        </row>
        <row r="59">
          <cell r="M59">
            <v>3698139</v>
          </cell>
          <cell r="N59">
            <v>3612209</v>
          </cell>
        </row>
        <row r="61">
          <cell r="M61">
            <v>3725043</v>
          </cell>
          <cell r="N61">
            <v>3638992</v>
          </cell>
        </row>
        <row r="63">
          <cell r="M63">
            <v>542712</v>
          </cell>
          <cell r="N63">
            <v>529380</v>
          </cell>
        </row>
        <row r="85">
          <cell r="M85">
            <v>0</v>
          </cell>
          <cell r="N85">
            <v>0</v>
          </cell>
        </row>
        <row r="86">
          <cell r="M86">
            <v>1278</v>
          </cell>
          <cell r="N86">
            <v>36</v>
          </cell>
        </row>
        <row r="87">
          <cell r="M87">
            <v>730439</v>
          </cell>
          <cell r="N87">
            <v>391447</v>
          </cell>
        </row>
        <row r="88">
          <cell r="M88">
            <v>0</v>
          </cell>
          <cell r="N88">
            <v>0</v>
          </cell>
        </row>
        <row r="89">
          <cell r="M89">
            <v>228415</v>
          </cell>
          <cell r="N89">
            <v>77321</v>
          </cell>
        </row>
        <row r="90">
          <cell r="M90">
            <v>0</v>
          </cell>
          <cell r="N90">
            <v>0</v>
          </cell>
        </row>
        <row r="91">
          <cell r="M91">
            <v>0</v>
          </cell>
          <cell r="N91">
            <v>0</v>
          </cell>
        </row>
        <row r="92">
          <cell r="M92">
            <v>0</v>
          </cell>
          <cell r="N92">
            <v>24047</v>
          </cell>
        </row>
        <row r="93">
          <cell r="M93">
            <v>0</v>
          </cell>
          <cell r="N93">
            <v>3516</v>
          </cell>
        </row>
        <row r="96">
          <cell r="M96">
            <v>771</v>
          </cell>
          <cell r="N96">
            <v>771</v>
          </cell>
        </row>
        <row r="97">
          <cell r="M97">
            <v>57027</v>
          </cell>
          <cell r="N97">
            <v>10417</v>
          </cell>
        </row>
        <row r="102">
          <cell r="M102">
            <v>161245</v>
          </cell>
          <cell r="N102">
            <v>389280</v>
          </cell>
        </row>
        <row r="103">
          <cell r="M103">
            <v>136134</v>
          </cell>
          <cell r="N103">
            <v>136134</v>
          </cell>
        </row>
        <row r="106">
          <cell r="M106">
            <v>106650</v>
          </cell>
          <cell r="N106">
            <v>106650</v>
          </cell>
        </row>
        <row r="107">
          <cell r="M107">
            <v>147733</v>
          </cell>
          <cell r="N107">
            <v>144849</v>
          </cell>
        </row>
        <row r="108">
          <cell r="M108">
            <v>0</v>
          </cell>
          <cell r="N108">
            <v>0</v>
          </cell>
        </row>
        <row r="109">
          <cell r="N109">
            <v>0</v>
          </cell>
        </row>
        <row r="110">
          <cell r="M110">
            <v>0</v>
          </cell>
          <cell r="N110">
            <v>0</v>
          </cell>
        </row>
        <row r="113">
          <cell r="M113">
            <v>42000</v>
          </cell>
          <cell r="N113">
            <v>17000</v>
          </cell>
        </row>
        <row r="114">
          <cell r="M114">
            <v>0</v>
          </cell>
        </row>
        <row r="115">
          <cell r="M115">
            <v>98986</v>
          </cell>
          <cell r="N115">
            <v>0</v>
          </cell>
        </row>
        <row r="116">
          <cell r="M116">
            <v>0</v>
          </cell>
          <cell r="N116">
            <v>0</v>
          </cell>
        </row>
        <row r="117">
          <cell r="M117">
            <v>510000</v>
          </cell>
          <cell r="N117">
            <v>577000</v>
          </cell>
        </row>
        <row r="118">
          <cell r="N118">
            <v>0</v>
          </cell>
        </row>
        <row r="119">
          <cell r="M119">
            <v>0</v>
          </cell>
        </row>
        <row r="120">
          <cell r="M120">
            <v>0</v>
          </cell>
        </row>
        <row r="121">
          <cell r="M121">
            <v>0</v>
          </cell>
          <cell r="N121">
            <v>0</v>
          </cell>
        </row>
        <row r="123">
          <cell r="M123">
            <v>244210</v>
          </cell>
          <cell r="N123">
            <v>231289</v>
          </cell>
        </row>
        <row r="138">
          <cell r="M138">
            <v>0</v>
          </cell>
        </row>
        <row r="139">
          <cell r="M139">
            <v>584429</v>
          </cell>
          <cell r="N139">
            <v>205725</v>
          </cell>
        </row>
        <row r="144">
          <cell r="M144">
            <v>4130</v>
          </cell>
          <cell r="N144">
            <v>171341</v>
          </cell>
        </row>
        <row r="145">
          <cell r="M145">
            <v>0</v>
          </cell>
        </row>
        <row r="146">
          <cell r="M146">
            <v>0</v>
          </cell>
          <cell r="N146">
            <v>0</v>
          </cell>
        </row>
        <row r="147">
          <cell r="M147">
            <v>0</v>
          </cell>
        </row>
        <row r="148">
          <cell r="M148">
            <v>0</v>
          </cell>
        </row>
        <row r="149">
          <cell r="M149">
            <v>40380</v>
          </cell>
        </row>
        <row r="151">
          <cell r="M151">
            <v>124676</v>
          </cell>
          <cell r="N151">
            <v>0</v>
          </cell>
        </row>
        <row r="152">
          <cell r="M152">
            <v>0</v>
          </cell>
          <cell r="N152">
            <v>0</v>
          </cell>
        </row>
        <row r="153">
          <cell r="M153">
            <v>99814</v>
          </cell>
          <cell r="N153">
            <v>0</v>
          </cell>
        </row>
        <row r="154">
          <cell r="M154">
            <v>8334</v>
          </cell>
          <cell r="N154">
            <v>8334</v>
          </cell>
        </row>
        <row r="155">
          <cell r="M155">
            <v>29182</v>
          </cell>
          <cell r="N155">
            <v>29182</v>
          </cell>
        </row>
        <row r="156">
          <cell r="M156">
            <v>0</v>
          </cell>
        </row>
        <row r="158">
          <cell r="M158">
            <v>400000</v>
          </cell>
          <cell r="N158">
            <v>0</v>
          </cell>
        </row>
        <row r="161">
          <cell r="M161">
            <v>25322</v>
          </cell>
          <cell r="N161">
            <v>25322</v>
          </cell>
        </row>
        <row r="165">
          <cell r="M165">
            <v>0</v>
          </cell>
          <cell r="N165">
            <v>0</v>
          </cell>
        </row>
        <row r="168">
          <cell r="M168">
            <v>34890</v>
          </cell>
          <cell r="N168">
            <v>34890</v>
          </cell>
        </row>
        <row r="170">
          <cell r="M170">
            <v>0</v>
          </cell>
          <cell r="N170">
            <v>0</v>
          </cell>
        </row>
        <row r="172">
          <cell r="M172">
            <v>0</v>
          </cell>
          <cell r="N172">
            <v>0</v>
          </cell>
        </row>
        <row r="173">
          <cell r="M173">
            <v>0</v>
          </cell>
          <cell r="N173">
            <v>0</v>
          </cell>
        </row>
        <row r="176">
          <cell r="M176">
            <v>0</v>
          </cell>
          <cell r="N176">
            <v>0</v>
          </cell>
        </row>
        <row r="177">
          <cell r="M177">
            <v>0</v>
          </cell>
          <cell r="N177">
            <v>0</v>
          </cell>
        </row>
        <row r="178">
          <cell r="M178">
            <v>40238</v>
          </cell>
          <cell r="N178">
            <v>26550</v>
          </cell>
        </row>
        <row r="180">
          <cell r="M180">
            <v>23000</v>
          </cell>
        </row>
        <row r="181">
          <cell r="M181">
            <v>26800</v>
          </cell>
          <cell r="N181">
            <v>26800</v>
          </cell>
        </row>
        <row r="184">
          <cell r="M184">
            <v>10836</v>
          </cell>
          <cell r="N184">
            <v>0</v>
          </cell>
        </row>
        <row r="185">
          <cell r="M185">
            <v>0</v>
          </cell>
          <cell r="N185">
            <v>0</v>
          </cell>
        </row>
        <row r="204">
          <cell r="M204">
            <v>2727494</v>
          </cell>
          <cell r="N204">
            <v>2028554</v>
          </cell>
        </row>
        <row r="205">
          <cell r="M205">
            <v>907938</v>
          </cell>
          <cell r="N205">
            <v>907938</v>
          </cell>
        </row>
        <row r="206">
          <cell r="M206">
            <v>1040</v>
          </cell>
          <cell r="N206">
            <v>1040</v>
          </cell>
        </row>
        <row r="208">
          <cell r="M208">
            <v>0</v>
          </cell>
          <cell r="N208">
            <v>0</v>
          </cell>
        </row>
        <row r="209">
          <cell r="M209">
            <v>0</v>
          </cell>
        </row>
        <row r="210">
          <cell r="M210">
            <v>171</v>
          </cell>
          <cell r="N210">
            <v>171</v>
          </cell>
        </row>
        <row r="213">
          <cell r="M213">
            <v>225</v>
          </cell>
          <cell r="N213">
            <v>225</v>
          </cell>
        </row>
        <row r="214">
          <cell r="M214">
            <v>0</v>
          </cell>
          <cell r="N214">
            <v>0</v>
          </cell>
        </row>
        <row r="215">
          <cell r="M215">
            <v>0</v>
          </cell>
          <cell r="N215">
            <v>0</v>
          </cell>
        </row>
        <row r="216">
          <cell r="M216">
            <v>0</v>
          </cell>
        </row>
        <row r="219">
          <cell r="M219">
            <v>418369</v>
          </cell>
          <cell r="N219">
            <v>294410</v>
          </cell>
        </row>
        <row r="220">
          <cell r="M220">
            <v>58675</v>
          </cell>
          <cell r="N220">
            <v>3252</v>
          </cell>
        </row>
        <row r="221">
          <cell r="M221">
            <v>386861</v>
          </cell>
          <cell r="N221">
            <v>0</v>
          </cell>
        </row>
        <row r="222">
          <cell r="M222">
            <v>0</v>
          </cell>
          <cell r="N222">
            <v>0</v>
          </cell>
        </row>
        <row r="223">
          <cell r="M223">
            <v>0</v>
          </cell>
          <cell r="N223">
            <v>0</v>
          </cell>
        </row>
        <row r="224">
          <cell r="M224">
            <v>0</v>
          </cell>
          <cell r="N224">
            <v>0</v>
          </cell>
        </row>
        <row r="238">
          <cell r="M238">
            <v>0</v>
          </cell>
          <cell r="N238">
            <v>0</v>
          </cell>
        </row>
        <row r="239">
          <cell r="M239">
            <v>172999</v>
          </cell>
          <cell r="N239">
            <v>172999</v>
          </cell>
        </row>
        <row r="242">
          <cell r="M242">
            <v>0</v>
          </cell>
          <cell r="N242">
            <v>0</v>
          </cell>
        </row>
        <row r="244">
          <cell r="M244">
            <v>249195</v>
          </cell>
          <cell r="N244">
            <v>15196</v>
          </cell>
        </row>
        <row r="245">
          <cell r="M245">
            <v>0</v>
          </cell>
          <cell r="N245">
            <v>0</v>
          </cell>
        </row>
        <row r="246">
          <cell r="M246">
            <v>0</v>
          </cell>
          <cell r="N246">
            <v>0</v>
          </cell>
        </row>
        <row r="247">
          <cell r="M247">
            <v>9917</v>
          </cell>
          <cell r="N247">
            <v>9917</v>
          </cell>
        </row>
        <row r="248">
          <cell r="M248">
            <v>0</v>
          </cell>
          <cell r="N248">
            <v>0</v>
          </cell>
        </row>
        <row r="251">
          <cell r="M251">
            <v>220</v>
          </cell>
          <cell r="N251">
            <v>220</v>
          </cell>
        </row>
        <row r="252">
          <cell r="M252">
            <v>0</v>
          </cell>
          <cell r="N252">
            <v>0</v>
          </cell>
        </row>
        <row r="256">
          <cell r="M256">
            <v>0</v>
          </cell>
          <cell r="N256">
            <v>0</v>
          </cell>
        </row>
        <row r="258">
          <cell r="N258">
            <v>0</v>
          </cell>
        </row>
        <row r="261">
          <cell r="M261">
            <v>615</v>
          </cell>
          <cell r="N261">
            <v>615</v>
          </cell>
        </row>
        <row r="262">
          <cell r="M262">
            <v>0</v>
          </cell>
          <cell r="N262">
            <v>0</v>
          </cell>
        </row>
        <row r="263">
          <cell r="M263">
            <v>122958</v>
          </cell>
          <cell r="N263">
            <v>18581</v>
          </cell>
        </row>
        <row r="264">
          <cell r="M264">
            <v>0</v>
          </cell>
          <cell r="N264">
            <v>0</v>
          </cell>
        </row>
        <row r="265">
          <cell r="M265">
            <v>0</v>
          </cell>
          <cell r="N265">
            <v>0</v>
          </cell>
        </row>
        <row r="266">
          <cell r="M266">
            <v>0</v>
          </cell>
          <cell r="N266">
            <v>0</v>
          </cell>
        </row>
        <row r="267">
          <cell r="M267">
            <v>0</v>
          </cell>
          <cell r="N267">
            <v>0</v>
          </cell>
        </row>
        <row r="269">
          <cell r="M269">
            <v>0</v>
          </cell>
          <cell r="N269">
            <v>0</v>
          </cell>
        </row>
        <row r="273">
          <cell r="M273">
            <v>472472</v>
          </cell>
          <cell r="N273">
            <v>472472</v>
          </cell>
        </row>
        <row r="274">
          <cell r="M274">
            <v>4412924</v>
          </cell>
          <cell r="N274">
            <v>3051424</v>
          </cell>
        </row>
        <row r="275">
          <cell r="N275">
            <v>0</v>
          </cell>
        </row>
        <row r="276">
          <cell r="M276">
            <v>0</v>
          </cell>
          <cell r="N276">
            <v>0</v>
          </cell>
        </row>
        <row r="277">
          <cell r="M277">
            <v>2000</v>
          </cell>
          <cell r="N277">
            <v>2000</v>
          </cell>
        </row>
        <row r="278">
          <cell r="M278">
            <v>100535</v>
          </cell>
          <cell r="N278">
            <v>100535</v>
          </cell>
        </row>
        <row r="279">
          <cell r="M279">
            <v>0</v>
          </cell>
          <cell r="N279">
            <v>0</v>
          </cell>
        </row>
        <row r="281">
          <cell r="M281">
            <v>0</v>
          </cell>
          <cell r="N281">
            <v>0</v>
          </cell>
        </row>
        <row r="282">
          <cell r="M282">
            <v>2839</v>
          </cell>
          <cell r="N282">
            <v>2839</v>
          </cell>
        </row>
        <row r="284">
          <cell r="M284">
            <v>13196</v>
          </cell>
          <cell r="N284">
            <v>13196</v>
          </cell>
        </row>
        <row r="286">
          <cell r="M286">
            <v>1453</v>
          </cell>
          <cell r="N286">
            <v>1453</v>
          </cell>
        </row>
        <row r="287">
          <cell r="M287">
            <v>0</v>
          </cell>
          <cell r="N287">
            <v>0</v>
          </cell>
        </row>
        <row r="289">
          <cell r="M289">
            <v>79089</v>
          </cell>
          <cell r="N289">
            <v>14927</v>
          </cell>
        </row>
        <row r="290">
          <cell r="M290">
            <v>192015</v>
          </cell>
          <cell r="N290">
            <v>79935</v>
          </cell>
        </row>
        <row r="291">
          <cell r="M291">
            <v>0</v>
          </cell>
          <cell r="N291">
            <v>0</v>
          </cell>
        </row>
        <row r="292">
          <cell r="M292">
            <v>0</v>
          </cell>
        </row>
        <row r="293">
          <cell r="M293">
            <v>14415</v>
          </cell>
          <cell r="N293">
            <v>9335</v>
          </cell>
        </row>
        <row r="294">
          <cell r="M294">
            <v>791866</v>
          </cell>
          <cell r="N294">
            <v>198302</v>
          </cell>
        </row>
        <row r="295">
          <cell r="N295">
            <v>0</v>
          </cell>
        </row>
        <row r="297">
          <cell r="M297">
            <v>0</v>
          </cell>
          <cell r="N297">
            <v>0</v>
          </cell>
        </row>
        <row r="298">
          <cell r="M298">
            <v>218</v>
          </cell>
          <cell r="N298">
            <v>218</v>
          </cell>
        </row>
        <row r="299">
          <cell r="M299">
            <v>87375165</v>
          </cell>
          <cell r="N299">
            <v>74995434</v>
          </cell>
        </row>
        <row r="320">
          <cell r="M320">
            <v>0</v>
          </cell>
          <cell r="N320">
            <v>0</v>
          </cell>
        </row>
        <row r="321">
          <cell r="M321">
            <v>0</v>
          </cell>
        </row>
        <row r="322">
          <cell r="M322">
            <v>81951</v>
          </cell>
        </row>
        <row r="323">
          <cell r="M323">
            <v>87320</v>
          </cell>
          <cell r="N323">
            <v>0</v>
          </cell>
        </row>
        <row r="324">
          <cell r="M324">
            <v>0</v>
          </cell>
          <cell r="N324">
            <v>0</v>
          </cell>
        </row>
        <row r="325">
          <cell r="M325">
            <v>547153</v>
          </cell>
          <cell r="N325">
            <v>0</v>
          </cell>
        </row>
        <row r="326">
          <cell r="M326">
            <v>0</v>
          </cell>
        </row>
        <row r="328">
          <cell r="M328">
            <v>0</v>
          </cell>
          <cell r="N328">
            <v>0</v>
          </cell>
        </row>
        <row r="329">
          <cell r="M329">
            <v>0</v>
          </cell>
        </row>
        <row r="333">
          <cell r="M333">
            <v>0</v>
          </cell>
        </row>
        <row r="340">
          <cell r="M340">
            <v>0</v>
          </cell>
        </row>
        <row r="341">
          <cell r="M341">
            <v>0</v>
          </cell>
        </row>
        <row r="345">
          <cell r="M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50">
          <cell r="M350">
            <v>0</v>
          </cell>
        </row>
        <row r="352">
          <cell r="M352">
            <v>0</v>
          </cell>
          <cell r="N352">
            <v>0</v>
          </cell>
        </row>
        <row r="353">
          <cell r="M353">
            <v>0</v>
          </cell>
        </row>
        <row r="356">
          <cell r="M356">
            <v>0</v>
          </cell>
          <cell r="N356">
            <v>0</v>
          </cell>
        </row>
        <row r="357">
          <cell r="M357">
            <v>0</v>
          </cell>
        </row>
        <row r="358">
          <cell r="N358">
            <v>0</v>
          </cell>
        </row>
      </sheetData>
      <sheetData sheetId="7"/>
      <sheetData sheetId="8"/>
      <sheetData sheetId="9"/>
      <sheetData sheetId="10">
        <row r="18">
          <cell r="M18">
            <v>3286282</v>
          </cell>
          <cell r="N18">
            <v>3286282</v>
          </cell>
        </row>
        <row r="21">
          <cell r="M21">
            <v>0</v>
          </cell>
          <cell r="N21">
            <v>0</v>
          </cell>
        </row>
        <row r="28">
          <cell r="M28">
            <v>277013</v>
          </cell>
          <cell r="N28">
            <v>173656</v>
          </cell>
        </row>
        <row r="31">
          <cell r="M31">
            <v>232746</v>
          </cell>
          <cell r="N31">
            <v>232746</v>
          </cell>
        </row>
        <row r="32">
          <cell r="M32">
            <v>233326</v>
          </cell>
          <cell r="N32">
            <v>233326</v>
          </cell>
        </row>
        <row r="33">
          <cell r="M33">
            <v>33870</v>
          </cell>
          <cell r="N33">
            <v>33870</v>
          </cell>
        </row>
        <row r="41">
          <cell r="N41">
            <v>0</v>
          </cell>
        </row>
        <row r="44">
          <cell r="M44">
            <v>0</v>
          </cell>
          <cell r="N44">
            <v>0</v>
          </cell>
        </row>
        <row r="47">
          <cell r="M47">
            <v>0</v>
          </cell>
          <cell r="N47">
            <v>0</v>
          </cell>
        </row>
        <row r="56">
          <cell r="M56">
            <v>0</v>
          </cell>
          <cell r="N56">
            <v>0</v>
          </cell>
        </row>
        <row r="57">
          <cell r="M57">
            <v>0</v>
          </cell>
          <cell r="N57">
            <v>0</v>
          </cell>
        </row>
        <row r="62">
          <cell r="M62">
            <v>0</v>
          </cell>
          <cell r="N62">
            <v>0</v>
          </cell>
        </row>
        <row r="65">
          <cell r="M65">
            <v>0</v>
          </cell>
          <cell r="N65">
            <v>0</v>
          </cell>
        </row>
        <row r="99">
          <cell r="M99">
            <v>0</v>
          </cell>
          <cell r="N99">
            <v>0</v>
          </cell>
        </row>
        <row r="105">
          <cell r="N105">
            <v>0</v>
          </cell>
        </row>
        <row r="109">
          <cell r="M109">
            <v>0</v>
          </cell>
        </row>
        <row r="110">
          <cell r="N110">
            <v>0</v>
          </cell>
        </row>
        <row r="115">
          <cell r="N115">
            <v>0</v>
          </cell>
        </row>
        <row r="116">
          <cell r="M116">
            <v>0</v>
          </cell>
          <cell r="N116">
            <v>0</v>
          </cell>
        </row>
        <row r="120">
          <cell r="M120">
            <v>0</v>
          </cell>
          <cell r="N120">
            <v>0</v>
          </cell>
        </row>
        <row r="122">
          <cell r="M122">
            <v>0</v>
          </cell>
          <cell r="N122">
            <v>0</v>
          </cell>
        </row>
        <row r="128">
          <cell r="M128">
            <v>0</v>
          </cell>
          <cell r="N128">
            <v>0</v>
          </cell>
        </row>
        <row r="129">
          <cell r="M129">
            <v>0</v>
          </cell>
          <cell r="N129">
            <v>0</v>
          </cell>
        </row>
        <row r="130">
          <cell r="M130">
            <v>0</v>
          </cell>
          <cell r="N130">
            <v>0</v>
          </cell>
        </row>
        <row r="133">
          <cell r="M133">
            <v>4063237</v>
          </cell>
          <cell r="N133">
            <v>3959880</v>
          </cell>
        </row>
        <row r="162">
          <cell r="M162">
            <v>0</v>
          </cell>
          <cell r="N162">
            <v>0</v>
          </cell>
        </row>
        <row r="167">
          <cell r="M167">
            <v>0</v>
          </cell>
          <cell r="N167">
            <v>0</v>
          </cell>
        </row>
        <row r="182">
          <cell r="M182">
            <v>0</v>
          </cell>
        </row>
        <row r="185">
          <cell r="M185">
            <v>0</v>
          </cell>
          <cell r="N185">
            <v>0</v>
          </cell>
        </row>
        <row r="186">
          <cell r="M186">
            <v>0</v>
          </cell>
        </row>
      </sheetData>
      <sheetData sheetId="11"/>
      <sheetData sheetId="12"/>
      <sheetData sheetId="13">
        <row r="14">
          <cell r="L14">
            <v>2085825</v>
          </cell>
          <cell r="M14">
            <v>2085825</v>
          </cell>
        </row>
        <row r="18">
          <cell r="L18">
            <v>6308</v>
          </cell>
          <cell r="M18">
            <v>6308</v>
          </cell>
        </row>
        <row r="19">
          <cell r="M19">
            <v>0</v>
          </cell>
        </row>
        <row r="20">
          <cell r="L20">
            <v>0</v>
          </cell>
          <cell r="M20">
            <v>0</v>
          </cell>
        </row>
        <row r="21">
          <cell r="L21">
            <v>0</v>
          </cell>
        </row>
        <row r="22">
          <cell r="L22">
            <v>20000</v>
          </cell>
          <cell r="M22">
            <v>20000</v>
          </cell>
        </row>
        <row r="28">
          <cell r="L28">
            <v>54000</v>
          </cell>
          <cell r="M28">
            <v>54000</v>
          </cell>
        </row>
        <row r="29">
          <cell r="L29">
            <v>167189</v>
          </cell>
          <cell r="M29">
            <v>117770</v>
          </cell>
        </row>
        <row r="30">
          <cell r="L30">
            <v>0</v>
          </cell>
          <cell r="M30">
            <v>0</v>
          </cell>
        </row>
        <row r="31">
          <cell r="L31">
            <v>0</v>
          </cell>
          <cell r="M31">
            <v>0</v>
          </cell>
        </row>
        <row r="37">
          <cell r="L37">
            <v>4050</v>
          </cell>
          <cell r="M37">
            <v>4050</v>
          </cell>
        </row>
        <row r="41">
          <cell r="L41">
            <v>0</v>
          </cell>
        </row>
        <row r="44">
          <cell r="L44">
            <v>0</v>
          </cell>
        </row>
        <row r="46">
          <cell r="L46">
            <v>147885</v>
          </cell>
          <cell r="M46">
            <v>147885</v>
          </cell>
        </row>
        <row r="47">
          <cell r="L47">
            <v>148094</v>
          </cell>
          <cell r="M47">
            <v>148094</v>
          </cell>
        </row>
        <row r="48">
          <cell r="L48">
            <v>21807</v>
          </cell>
          <cell r="M48">
            <v>21807</v>
          </cell>
        </row>
        <row r="54">
          <cell r="L54">
            <v>0</v>
          </cell>
          <cell r="M54">
            <v>0</v>
          </cell>
        </row>
        <row r="55">
          <cell r="L55">
            <v>3127</v>
          </cell>
          <cell r="M55">
            <v>3127</v>
          </cell>
        </row>
        <row r="56">
          <cell r="L56">
            <v>0</v>
          </cell>
          <cell r="M56">
            <v>0</v>
          </cell>
        </row>
        <row r="59">
          <cell r="M59">
            <v>0</v>
          </cell>
        </row>
        <row r="60">
          <cell r="L60">
            <v>0</v>
          </cell>
          <cell r="M60">
            <v>0</v>
          </cell>
        </row>
        <row r="61">
          <cell r="L61">
            <v>0</v>
          </cell>
          <cell r="M61">
            <v>0</v>
          </cell>
        </row>
        <row r="63">
          <cell r="L63">
            <v>2370</v>
          </cell>
          <cell r="M63">
            <v>2370</v>
          </cell>
        </row>
        <row r="65">
          <cell r="M65">
            <v>0</v>
          </cell>
        </row>
        <row r="68">
          <cell r="L68">
            <v>0</v>
          </cell>
          <cell r="M68">
            <v>0</v>
          </cell>
        </row>
        <row r="71">
          <cell r="L71">
            <v>0</v>
          </cell>
          <cell r="M71">
            <v>0</v>
          </cell>
        </row>
        <row r="72">
          <cell r="L72">
            <v>0</v>
          </cell>
          <cell r="M72">
            <v>0</v>
          </cell>
        </row>
        <row r="73">
          <cell r="L73">
            <v>0</v>
          </cell>
          <cell r="M73">
            <v>0</v>
          </cell>
        </row>
        <row r="88">
          <cell r="L88">
            <v>0</v>
          </cell>
          <cell r="M88">
            <v>0</v>
          </cell>
        </row>
        <row r="89">
          <cell r="L89">
            <v>0</v>
          </cell>
          <cell r="M89">
            <v>0</v>
          </cell>
        </row>
        <row r="91">
          <cell r="L91">
            <v>0</v>
          </cell>
        </row>
        <row r="94">
          <cell r="L94">
            <v>278998</v>
          </cell>
          <cell r="M94">
            <v>0</v>
          </cell>
        </row>
        <row r="95">
          <cell r="L95">
            <v>0</v>
          </cell>
        </row>
        <row r="96">
          <cell r="L96">
            <v>0</v>
          </cell>
          <cell r="M96">
            <v>0</v>
          </cell>
        </row>
        <row r="100">
          <cell r="L100">
            <v>0</v>
          </cell>
        </row>
        <row r="105">
          <cell r="L105">
            <v>0</v>
          </cell>
        </row>
        <row r="107">
          <cell r="L107">
            <v>0</v>
          </cell>
        </row>
        <row r="109">
          <cell r="L109">
            <v>125473</v>
          </cell>
        </row>
        <row r="113">
          <cell r="L113">
            <v>0</v>
          </cell>
          <cell r="M113">
            <v>0</v>
          </cell>
        </row>
        <row r="114">
          <cell r="L114">
            <v>0</v>
          </cell>
          <cell r="M114">
            <v>0</v>
          </cell>
        </row>
        <row r="115">
          <cell r="L115">
            <v>0</v>
          </cell>
          <cell r="M115">
            <v>0</v>
          </cell>
        </row>
        <row r="116">
          <cell r="L116">
            <v>0</v>
          </cell>
          <cell r="M116">
            <v>0</v>
          </cell>
        </row>
        <row r="119">
          <cell r="M119">
            <v>0</v>
          </cell>
        </row>
        <row r="124">
          <cell r="L124">
            <v>0</v>
          </cell>
          <cell r="M124">
            <v>0</v>
          </cell>
        </row>
        <row r="125">
          <cell r="L125">
            <v>0</v>
          </cell>
          <cell r="M125">
            <v>0</v>
          </cell>
        </row>
        <row r="129">
          <cell r="L129">
            <v>0</v>
          </cell>
        </row>
        <row r="131">
          <cell r="L131">
            <v>0</v>
          </cell>
          <cell r="M131">
            <v>0</v>
          </cell>
        </row>
        <row r="135">
          <cell r="L135">
            <v>0</v>
          </cell>
        </row>
        <row r="142">
          <cell r="L142">
            <v>0</v>
          </cell>
          <cell r="M142">
            <v>0</v>
          </cell>
        </row>
        <row r="143">
          <cell r="L143">
            <v>0</v>
          </cell>
          <cell r="M143">
            <v>0</v>
          </cell>
        </row>
        <row r="146">
          <cell r="L146">
            <v>0</v>
          </cell>
        </row>
        <row r="148">
          <cell r="L148">
            <v>0</v>
          </cell>
          <cell r="M148">
            <v>0</v>
          </cell>
        </row>
        <row r="150">
          <cell r="M150">
            <v>0</v>
          </cell>
        </row>
        <row r="151">
          <cell r="L151">
            <v>0</v>
          </cell>
          <cell r="M151">
            <v>0</v>
          </cell>
        </row>
        <row r="152">
          <cell r="M152">
            <v>0</v>
          </cell>
        </row>
        <row r="171">
          <cell r="L171">
            <v>0</v>
          </cell>
          <cell r="M171">
            <v>0</v>
          </cell>
        </row>
        <row r="173">
          <cell r="L173">
            <v>0</v>
          </cell>
          <cell r="M173">
            <v>0</v>
          </cell>
        </row>
        <row r="174">
          <cell r="L174">
            <v>0</v>
          </cell>
          <cell r="M174">
            <v>0</v>
          </cell>
        </row>
        <row r="175">
          <cell r="L175">
            <v>0</v>
          </cell>
          <cell r="M175">
            <v>0</v>
          </cell>
        </row>
        <row r="177">
          <cell r="L177">
            <v>0</v>
          </cell>
        </row>
        <row r="180">
          <cell r="L180">
            <v>0</v>
          </cell>
          <cell r="M180">
            <v>0</v>
          </cell>
        </row>
        <row r="181">
          <cell r="L181">
            <v>0</v>
          </cell>
        </row>
        <row r="185">
          <cell r="L185">
            <v>0</v>
          </cell>
          <cell r="M185">
            <v>0</v>
          </cell>
        </row>
        <row r="186">
          <cell r="L186">
            <v>0</v>
          </cell>
        </row>
        <row r="191">
          <cell r="L191">
            <v>0</v>
          </cell>
          <cell r="M191">
            <v>0</v>
          </cell>
        </row>
        <row r="193">
          <cell r="L193">
            <v>0</v>
          </cell>
          <cell r="M193">
            <v>0</v>
          </cell>
        </row>
        <row r="196">
          <cell r="L196">
            <v>0</v>
          </cell>
          <cell r="M196">
            <v>0</v>
          </cell>
        </row>
        <row r="198">
          <cell r="L198">
            <v>0</v>
          </cell>
          <cell r="M198">
            <v>0</v>
          </cell>
        </row>
        <row r="200">
          <cell r="L200">
            <v>0</v>
          </cell>
          <cell r="M200">
            <v>0</v>
          </cell>
        </row>
        <row r="203">
          <cell r="L203">
            <v>0</v>
          </cell>
          <cell r="M203">
            <v>0</v>
          </cell>
        </row>
        <row r="213">
          <cell r="L213">
            <v>0</v>
          </cell>
          <cell r="M213">
            <v>0</v>
          </cell>
        </row>
        <row r="214">
          <cell r="L214">
            <v>0</v>
          </cell>
          <cell r="M214">
            <v>0</v>
          </cell>
        </row>
        <row r="216">
          <cell r="L216">
            <v>0</v>
          </cell>
        </row>
        <row r="217">
          <cell r="L217">
            <v>0</v>
          </cell>
          <cell r="M217">
            <v>0</v>
          </cell>
        </row>
        <row r="218">
          <cell r="L218">
            <v>0</v>
          </cell>
          <cell r="M218">
            <v>0</v>
          </cell>
        </row>
        <row r="220">
          <cell r="L220">
            <v>0</v>
          </cell>
          <cell r="M220">
            <v>0</v>
          </cell>
        </row>
        <row r="224">
          <cell r="L224">
            <v>0</v>
          </cell>
          <cell r="M224">
            <v>0</v>
          </cell>
        </row>
        <row r="227">
          <cell r="L227">
            <v>0</v>
          </cell>
          <cell r="M227">
            <v>0</v>
          </cell>
        </row>
        <row r="231">
          <cell r="L231">
            <v>0</v>
          </cell>
          <cell r="M231">
            <v>0</v>
          </cell>
        </row>
        <row r="232">
          <cell r="L232">
            <v>0</v>
          </cell>
          <cell r="M232">
            <v>0</v>
          </cell>
        </row>
        <row r="233">
          <cell r="L233">
            <v>0</v>
          </cell>
          <cell r="M233">
            <v>0</v>
          </cell>
        </row>
        <row r="235">
          <cell r="L235">
            <v>0</v>
          </cell>
          <cell r="M235">
            <v>0</v>
          </cell>
        </row>
        <row r="236">
          <cell r="L236">
            <v>0</v>
          </cell>
          <cell r="M236">
            <v>0</v>
          </cell>
        </row>
        <row r="237">
          <cell r="L237">
            <v>0</v>
          </cell>
        </row>
        <row r="238">
          <cell r="L238">
            <v>145810</v>
          </cell>
          <cell r="M238">
            <v>145810</v>
          </cell>
        </row>
        <row r="239">
          <cell r="L239">
            <v>0</v>
          </cell>
          <cell r="M239">
            <v>0</v>
          </cell>
        </row>
        <row r="240">
          <cell r="L240">
            <v>3210936</v>
          </cell>
          <cell r="M240">
            <v>2757046</v>
          </cell>
        </row>
        <row r="261">
          <cell r="L261">
            <v>0</v>
          </cell>
        </row>
        <row r="263">
          <cell r="L263">
            <v>0</v>
          </cell>
          <cell r="M263">
            <v>0</v>
          </cell>
        </row>
        <row r="268">
          <cell r="L268">
            <v>0</v>
          </cell>
          <cell r="M268">
            <v>0</v>
          </cell>
        </row>
        <row r="274">
          <cell r="M274">
            <v>0</v>
          </cell>
        </row>
        <row r="282">
          <cell r="L282">
            <v>0</v>
          </cell>
        </row>
        <row r="283">
          <cell r="L283">
            <v>0</v>
          </cell>
        </row>
        <row r="296">
          <cell r="M296">
            <v>0</v>
          </cell>
        </row>
        <row r="297">
          <cell r="M297">
            <v>0</v>
          </cell>
        </row>
        <row r="300">
          <cell r="L300">
            <v>10110003</v>
          </cell>
          <cell r="M300">
            <v>0</v>
          </cell>
        </row>
      </sheetData>
      <sheetData sheetId="14">
        <row r="41">
          <cell r="M41">
            <v>65486237</v>
          </cell>
          <cell r="N41">
            <v>2997335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62"/>
  <sheetViews>
    <sheetView tabSelected="1" zoomScale="110" zoomScaleNormal="110" workbookViewId="0">
      <selection activeCell="M10" sqref="M10"/>
    </sheetView>
  </sheetViews>
  <sheetFormatPr baseColWidth="10" defaultRowHeight="15" x14ac:dyDescent="0.25"/>
  <cols>
    <col min="1" max="1" width="4.7109375" customWidth="1"/>
    <col min="2" max="2" width="2.5703125" customWidth="1"/>
    <col min="3" max="3" width="3.7109375" style="1" customWidth="1"/>
    <col min="4" max="10" width="2.5703125" customWidth="1"/>
    <col min="11" max="11" width="4.28515625" customWidth="1"/>
    <col min="12" max="12" width="51.140625" customWidth="1"/>
    <col min="13" max="13" width="19.85546875" style="2" customWidth="1"/>
    <col min="14" max="14" width="18.5703125" style="2" customWidth="1"/>
    <col min="15" max="15" width="19.85546875" style="3" customWidth="1"/>
    <col min="16" max="16" width="21.85546875" customWidth="1"/>
    <col min="17" max="17" width="22.5703125" customWidth="1"/>
    <col min="18" max="18" width="19.7109375" customWidth="1"/>
    <col min="19" max="19" width="22.7109375" customWidth="1"/>
    <col min="20" max="20" width="16.85546875" bestFit="1" customWidth="1"/>
  </cols>
  <sheetData>
    <row r="2" spans="1:19" ht="15.75" thickBot="1" x14ac:dyDescent="0.3"/>
    <row r="3" spans="1:19" s="5" customFormat="1" ht="15.75" x14ac:dyDescent="0.25">
      <c r="A3" s="420" t="s">
        <v>0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2"/>
      <c r="O3" s="4"/>
    </row>
    <row r="4" spans="1:19" ht="15.75" thickBot="1" x14ac:dyDescent="0.3">
      <c r="A4" s="6" t="s">
        <v>1</v>
      </c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9"/>
      <c r="N4" s="10"/>
    </row>
    <row r="5" spans="1:19" x14ac:dyDescent="0.25">
      <c r="A5" s="6" t="s">
        <v>2</v>
      </c>
      <c r="B5" s="7"/>
      <c r="C5" s="8"/>
      <c r="D5" s="7"/>
      <c r="E5" s="7"/>
      <c r="F5" s="7"/>
      <c r="G5" s="7"/>
      <c r="H5" s="7"/>
      <c r="I5" s="7"/>
      <c r="J5" s="7"/>
      <c r="K5" s="7"/>
      <c r="L5" s="7"/>
      <c r="M5" s="11" t="s">
        <v>3</v>
      </c>
      <c r="N5" s="12"/>
      <c r="Q5" s="2"/>
    </row>
    <row r="6" spans="1:19" x14ac:dyDescent="0.25">
      <c r="A6" s="13" t="s">
        <v>4</v>
      </c>
      <c r="B6" s="7" t="s">
        <v>5</v>
      </c>
      <c r="C6" s="14"/>
      <c r="D6" s="7"/>
      <c r="E6" s="7"/>
      <c r="F6" s="7"/>
      <c r="G6" s="7"/>
      <c r="H6" s="7"/>
      <c r="I6" s="7"/>
      <c r="J6" s="7"/>
      <c r="K6" s="7"/>
      <c r="L6" s="7"/>
      <c r="M6" s="15" t="s">
        <v>6</v>
      </c>
      <c r="N6" s="10"/>
      <c r="O6" s="146"/>
      <c r="Q6" s="16"/>
    </row>
    <row r="7" spans="1:19" ht="16.5" thickBot="1" x14ac:dyDescent="0.3">
      <c r="A7" s="6" t="s">
        <v>7</v>
      </c>
      <c r="B7" s="7"/>
      <c r="C7" s="14"/>
      <c r="D7" s="7"/>
      <c r="E7" s="7"/>
      <c r="F7" s="7"/>
      <c r="G7" s="7"/>
      <c r="H7" s="7"/>
      <c r="I7" s="7"/>
      <c r="J7" s="7"/>
      <c r="K7" s="7"/>
      <c r="L7" s="7"/>
      <c r="M7" s="18" t="s">
        <v>8</v>
      </c>
      <c r="N7" s="19"/>
      <c r="O7" s="374"/>
      <c r="P7" s="17"/>
    </row>
    <row r="8" spans="1:19" ht="5.25" hidden="1" customHeight="1" thickBot="1" x14ac:dyDescent="0.25">
      <c r="A8" s="6"/>
      <c r="B8" s="7"/>
      <c r="C8" s="8"/>
      <c r="D8" s="7"/>
      <c r="E8" s="7"/>
      <c r="F8" s="7"/>
      <c r="G8" s="7"/>
      <c r="H8" s="7"/>
      <c r="I8" s="7"/>
      <c r="J8" s="7"/>
      <c r="K8" s="7"/>
      <c r="L8" s="7"/>
      <c r="M8" s="15"/>
      <c r="N8" s="424"/>
      <c r="O8" s="423"/>
    </row>
    <row r="9" spans="1:19" s="5" customFormat="1" ht="16.5" thickBot="1" x14ac:dyDescent="0.3">
      <c r="A9" s="417" t="s">
        <v>9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9"/>
      <c r="O9" s="423"/>
      <c r="P9" s="20"/>
      <c r="Q9" s="21"/>
    </row>
    <row r="10" spans="1:19" s="28" customFormat="1" ht="12" customHeight="1" thickBot="1" x14ac:dyDescent="0.3">
      <c r="A10" s="22" t="s">
        <v>10</v>
      </c>
      <c r="B10" s="23"/>
      <c r="C10" s="24"/>
      <c r="D10" s="23"/>
      <c r="E10" s="23"/>
      <c r="F10" s="23"/>
      <c r="G10" s="23"/>
      <c r="H10" s="23"/>
      <c r="I10" s="23"/>
      <c r="J10" s="23"/>
      <c r="K10" s="23"/>
      <c r="L10" s="25" t="s">
        <v>11</v>
      </c>
      <c r="M10" s="26"/>
      <c r="N10" s="26"/>
      <c r="O10" s="372"/>
      <c r="Q10" s="29"/>
    </row>
    <row r="11" spans="1:19" ht="12.75" customHeight="1" thickBot="1" x14ac:dyDescent="0.3">
      <c r="A11" s="30" t="s">
        <v>12</v>
      </c>
      <c r="B11" s="31"/>
      <c r="C11" s="24"/>
      <c r="D11" s="31"/>
      <c r="E11" s="31"/>
      <c r="F11" s="31"/>
      <c r="G11" s="31"/>
      <c r="H11" s="31"/>
      <c r="I11" s="31" t="s">
        <v>13</v>
      </c>
      <c r="J11" s="31"/>
      <c r="K11" s="31"/>
      <c r="L11" s="31"/>
      <c r="M11" s="32" t="s">
        <v>14</v>
      </c>
      <c r="N11" s="32" t="s">
        <v>15</v>
      </c>
      <c r="O11" s="146"/>
      <c r="Q11" s="33"/>
    </row>
    <row r="12" spans="1:19" s="28" customFormat="1" ht="15.75" thickBot="1" x14ac:dyDescent="0.3">
      <c r="A12" s="22" t="s">
        <v>16</v>
      </c>
      <c r="B12" s="23" t="s">
        <v>17</v>
      </c>
      <c r="C12" s="34" t="s">
        <v>18</v>
      </c>
      <c r="D12" s="23" t="s">
        <v>19</v>
      </c>
      <c r="E12" s="23" t="s">
        <v>20</v>
      </c>
      <c r="F12" s="23" t="s">
        <v>21</v>
      </c>
      <c r="G12" s="23" t="s">
        <v>22</v>
      </c>
      <c r="H12" s="23" t="s">
        <v>23</v>
      </c>
      <c r="I12" s="23"/>
      <c r="J12" s="23"/>
      <c r="K12" s="23"/>
      <c r="L12" s="23"/>
      <c r="M12" s="35" t="s">
        <v>24</v>
      </c>
      <c r="N12" s="36" t="s">
        <v>25</v>
      </c>
      <c r="O12" s="37"/>
      <c r="P12" s="38"/>
      <c r="Q12" s="39"/>
      <c r="R12" s="39"/>
      <c r="S12" s="40"/>
    </row>
    <row r="13" spans="1:19" ht="12" customHeight="1" thickBot="1" x14ac:dyDescent="0.3">
      <c r="A13" s="6" t="s">
        <v>26</v>
      </c>
      <c r="B13" s="7" t="s">
        <v>27</v>
      </c>
      <c r="C13" s="41">
        <v>100</v>
      </c>
      <c r="D13" s="7" t="s">
        <v>28</v>
      </c>
      <c r="E13" s="7">
        <v>98</v>
      </c>
      <c r="F13" s="7">
        <v>99</v>
      </c>
      <c r="G13" s="7">
        <v>9999</v>
      </c>
      <c r="H13" s="7"/>
      <c r="I13" s="7"/>
      <c r="J13" s="7"/>
      <c r="K13" s="7"/>
      <c r="L13" s="25" t="s">
        <v>29</v>
      </c>
      <c r="M13" s="42"/>
      <c r="N13" s="42"/>
      <c r="O13" s="43"/>
      <c r="P13" s="44"/>
      <c r="Q13" s="40"/>
      <c r="R13" s="40"/>
      <c r="S13" s="40"/>
    </row>
    <row r="14" spans="1:19" s="40" customFormat="1" x14ac:dyDescent="0.25">
      <c r="A14" s="45"/>
      <c r="B14" s="46"/>
      <c r="C14" s="47"/>
      <c r="D14" s="46"/>
      <c r="E14" s="46"/>
      <c r="F14" s="46"/>
      <c r="G14" s="46"/>
      <c r="H14" s="46"/>
      <c r="I14" s="46">
        <v>1</v>
      </c>
      <c r="J14" s="46"/>
      <c r="K14" s="46"/>
      <c r="L14" s="46" t="s">
        <v>30</v>
      </c>
      <c r="M14" s="48">
        <f>+M15+M41+M60+M70+M73</f>
        <v>79036942</v>
      </c>
      <c r="N14" s="49">
        <f>+N15+N41+N60+N70+N73</f>
        <v>71483018</v>
      </c>
      <c r="O14" s="50"/>
      <c r="P14" s="50"/>
      <c r="Q14" s="2"/>
      <c r="R14" s="51"/>
    </row>
    <row r="15" spans="1:19" s="40" customFormat="1" ht="13.5" customHeight="1" x14ac:dyDescent="0.25">
      <c r="A15" s="6"/>
      <c r="B15" s="52"/>
      <c r="C15" s="53"/>
      <c r="D15" s="52"/>
      <c r="E15" s="52"/>
      <c r="F15" s="52"/>
      <c r="G15" s="54">
        <v>2</v>
      </c>
      <c r="H15" s="54">
        <v>1</v>
      </c>
      <c r="I15" s="55">
        <v>1</v>
      </c>
      <c r="J15" s="56"/>
      <c r="K15" s="52"/>
      <c r="L15" s="52" t="s">
        <v>31</v>
      </c>
      <c r="M15" s="57">
        <f>+M16+M19+M31+M34+M37</f>
        <v>65445529</v>
      </c>
      <c r="N15" s="58">
        <f>+N16+N19+N31+N34+N37</f>
        <v>58793539</v>
      </c>
      <c r="O15" s="17"/>
      <c r="P15" s="17"/>
      <c r="Q15" s="50"/>
      <c r="R15" s="59"/>
      <c r="S15"/>
    </row>
    <row r="16" spans="1:19" s="40" customFormat="1" x14ac:dyDescent="0.25">
      <c r="A16" s="6"/>
      <c r="B16" s="52"/>
      <c r="C16" s="53"/>
      <c r="D16" s="52"/>
      <c r="E16" s="52"/>
      <c r="F16" s="52"/>
      <c r="G16" s="60">
        <v>2</v>
      </c>
      <c r="H16" s="60">
        <v>1</v>
      </c>
      <c r="I16" s="61">
        <v>1</v>
      </c>
      <c r="J16" s="61">
        <v>1</v>
      </c>
      <c r="K16" s="52"/>
      <c r="L16" s="62" t="s">
        <v>32</v>
      </c>
      <c r="M16" s="57">
        <f>+M17</f>
        <v>55834069</v>
      </c>
      <c r="N16" s="58">
        <f>+N17</f>
        <v>54622079</v>
      </c>
      <c r="O16" s="63"/>
      <c r="P16" s="64"/>
      <c r="Q16" s="59"/>
      <c r="R16" s="65"/>
      <c r="S16" s="66"/>
    </row>
    <row r="17" spans="1:19" ht="17.25" customHeight="1" x14ac:dyDescent="0.25">
      <c r="A17" s="67"/>
      <c r="B17" s="68"/>
      <c r="C17" s="53"/>
      <c r="D17" s="68"/>
      <c r="E17" s="68"/>
      <c r="F17" s="68"/>
      <c r="G17" s="68">
        <v>2</v>
      </c>
      <c r="H17" s="68">
        <v>1</v>
      </c>
      <c r="I17" s="68">
        <v>1</v>
      </c>
      <c r="J17" s="68">
        <v>1</v>
      </c>
      <c r="K17" s="68" t="s">
        <v>33</v>
      </c>
      <c r="L17" s="68" t="s">
        <v>34</v>
      </c>
      <c r="M17" s="69">
        <f>+'[1]TOTAL PROGRAMA 12'!L14+'[1]TOTAL PROGRAMA.11'!M18+'[1]TOTAL PROGRAMA 01'!M19</f>
        <v>55834069</v>
      </c>
      <c r="N17" s="70">
        <f>+'[1]TOTAL PROGRAMA 12'!M14+'[1]TOTAL PROGRAMA.11'!N18+'[1]TOTAL PROGRAMA 01'!N19</f>
        <v>54622079</v>
      </c>
      <c r="O17" s="66"/>
      <c r="P17" s="71"/>
      <c r="Q17" s="72"/>
      <c r="R17" s="59"/>
      <c r="S17" s="40"/>
    </row>
    <row r="18" spans="1:19" s="78" customFormat="1" ht="7.5" hidden="1" customHeight="1" x14ac:dyDescent="0.25">
      <c r="A18" s="73"/>
      <c r="B18" s="74"/>
      <c r="C18" s="53">
        <v>104</v>
      </c>
      <c r="D18" s="74"/>
      <c r="E18" s="74"/>
      <c r="F18" s="74"/>
      <c r="G18" s="74">
        <v>2</v>
      </c>
      <c r="H18" s="74">
        <v>1</v>
      </c>
      <c r="I18" s="74">
        <v>1</v>
      </c>
      <c r="J18" s="74">
        <v>1</v>
      </c>
      <c r="K18" s="74" t="s">
        <v>33</v>
      </c>
      <c r="L18" s="74" t="s">
        <v>34</v>
      </c>
      <c r="M18" s="75"/>
      <c r="N18" s="76"/>
      <c r="O18" s="77"/>
      <c r="P18"/>
      <c r="Q18" s="2"/>
      <c r="R18" s="65"/>
      <c r="S18"/>
    </row>
    <row r="19" spans="1:19" s="40" customFormat="1" x14ac:dyDescent="0.25">
      <c r="A19" s="6"/>
      <c r="B19" s="52"/>
      <c r="C19" s="53"/>
      <c r="D19" s="52"/>
      <c r="E19" s="52"/>
      <c r="F19" s="52"/>
      <c r="G19" s="52">
        <v>2</v>
      </c>
      <c r="H19" s="52">
        <v>1</v>
      </c>
      <c r="I19" s="52">
        <v>1</v>
      </c>
      <c r="J19" s="52">
        <v>2</v>
      </c>
      <c r="K19" s="52"/>
      <c r="L19" s="52" t="s">
        <v>35</v>
      </c>
      <c r="M19" s="79">
        <f>SUM(M20:M28)</f>
        <v>7418540</v>
      </c>
      <c r="N19" s="80">
        <f>SUM(N20:N28)</f>
        <v>2098540</v>
      </c>
      <c r="O19" s="63"/>
      <c r="P19" s="59"/>
      <c r="Q19" s="59"/>
    </row>
    <row r="20" spans="1:19" ht="14.25" customHeight="1" x14ac:dyDescent="0.25">
      <c r="A20" s="67"/>
      <c r="B20" s="68"/>
      <c r="C20" s="53"/>
      <c r="D20" s="68"/>
      <c r="E20" s="68"/>
      <c r="F20" s="68"/>
      <c r="G20" s="68">
        <v>2</v>
      </c>
      <c r="H20" s="68">
        <v>1</v>
      </c>
      <c r="I20" s="68">
        <v>1</v>
      </c>
      <c r="J20" s="68">
        <v>2</v>
      </c>
      <c r="K20" s="68" t="s">
        <v>33</v>
      </c>
      <c r="L20" s="68" t="s">
        <v>36</v>
      </c>
      <c r="M20" s="81">
        <f>+'[1]TOTAL PROGRAMA 01'!M22</f>
        <v>75000</v>
      </c>
      <c r="N20" s="82">
        <f>+'[1]TOTAL PROGRAMA 01'!N22</f>
        <v>75000</v>
      </c>
    </row>
    <row r="21" spans="1:19" s="91" customFormat="1" ht="13.5" hidden="1" customHeight="1" x14ac:dyDescent="0.25">
      <c r="A21" s="83"/>
      <c r="B21" s="84"/>
      <c r="C21" s="53">
        <v>104</v>
      </c>
      <c r="D21" s="68"/>
      <c r="E21" s="68"/>
      <c r="F21" s="68"/>
      <c r="G21" s="85">
        <v>2</v>
      </c>
      <c r="H21" s="85">
        <v>1</v>
      </c>
      <c r="I21" s="86">
        <v>1</v>
      </c>
      <c r="J21" s="85">
        <v>2</v>
      </c>
      <c r="K21" s="86" t="s">
        <v>33</v>
      </c>
      <c r="L21" s="87" t="s">
        <v>36</v>
      </c>
      <c r="M21" s="88"/>
      <c r="N21" s="89">
        <f>+M21</f>
        <v>0</v>
      </c>
      <c r="O21" s="90"/>
    </row>
    <row r="22" spans="1:19" ht="14.25" customHeight="1" x14ac:dyDescent="0.25">
      <c r="A22" s="67"/>
      <c r="B22" s="68"/>
      <c r="C22" s="53"/>
      <c r="D22" s="68"/>
      <c r="E22" s="68"/>
      <c r="F22" s="68"/>
      <c r="G22" s="92">
        <v>2</v>
      </c>
      <c r="H22" s="68">
        <v>1</v>
      </c>
      <c r="I22" s="68">
        <v>1</v>
      </c>
      <c r="J22" s="68">
        <v>2</v>
      </c>
      <c r="K22" s="68" t="s">
        <v>37</v>
      </c>
      <c r="L22" s="68" t="s">
        <v>38</v>
      </c>
      <c r="M22" s="81">
        <f>+'[1]TOTAL PROGRAMA 12'!L18+'[1]TOTAL PROGRAMA.11'!M21+'[1]TOTAL PROGRAMA 01'!M23</f>
        <v>88307</v>
      </c>
      <c r="N22" s="82">
        <f>+'[1]TOTAL PROGRAMA 12'!M18+'[1]TOTAL PROGRAMA.11'!N21+'[1]TOTAL PROGRAMA 01'!N23</f>
        <v>88307</v>
      </c>
    </row>
    <row r="23" spans="1:19" ht="12.75" customHeight="1" x14ac:dyDescent="0.25">
      <c r="A23" s="67"/>
      <c r="B23" s="68"/>
      <c r="C23" s="53"/>
      <c r="D23" s="68"/>
      <c r="E23" s="68"/>
      <c r="F23" s="68"/>
      <c r="G23" s="92">
        <v>2</v>
      </c>
      <c r="H23" s="68">
        <v>1</v>
      </c>
      <c r="I23" s="68">
        <v>1</v>
      </c>
      <c r="J23" s="68">
        <v>2</v>
      </c>
      <c r="K23" s="68" t="s">
        <v>39</v>
      </c>
      <c r="L23" s="68" t="s">
        <v>40</v>
      </c>
      <c r="M23" s="81"/>
      <c r="N23" s="58"/>
    </row>
    <row r="24" spans="1:19" x14ac:dyDescent="0.25">
      <c r="A24" s="67"/>
      <c r="B24" s="68"/>
      <c r="C24" s="53"/>
      <c r="D24" s="68"/>
      <c r="E24" s="68"/>
      <c r="F24" s="68"/>
      <c r="G24" s="92">
        <v>2</v>
      </c>
      <c r="H24" s="68">
        <v>1</v>
      </c>
      <c r="I24" s="68">
        <v>1</v>
      </c>
      <c r="J24" s="68">
        <v>2</v>
      </c>
      <c r="K24" s="68" t="s">
        <v>41</v>
      </c>
      <c r="L24" s="68" t="s">
        <v>42</v>
      </c>
      <c r="M24" s="81">
        <f>+'[1]TOTAL PROGRAMA 01'!M25+'[1]TOTAL PROGRAMA 12'!L19</f>
        <v>1256000</v>
      </c>
      <c r="N24" s="82">
        <f>+'[1]TOTAL PROGRAMA 01'!N25+'[1]TOTAL PROGRAMA 12'!M19</f>
        <v>1246000</v>
      </c>
      <c r="O24" s="93"/>
    </row>
    <row r="25" spans="1:19" s="78" customFormat="1" hidden="1" x14ac:dyDescent="0.25">
      <c r="A25" s="94"/>
      <c r="B25" s="95"/>
      <c r="C25" s="53">
        <v>104</v>
      </c>
      <c r="D25" s="74"/>
      <c r="E25" s="74"/>
      <c r="F25" s="74"/>
      <c r="G25" s="85">
        <v>2</v>
      </c>
      <c r="H25" s="85">
        <v>1</v>
      </c>
      <c r="I25" s="86">
        <v>1</v>
      </c>
      <c r="J25" s="85">
        <v>2</v>
      </c>
      <c r="K25" s="86" t="s">
        <v>41</v>
      </c>
      <c r="L25" s="85" t="s">
        <v>42</v>
      </c>
      <c r="M25" s="96">
        <f>+'[1]TOTAL PROGRAMA 12'!L20</f>
        <v>0</v>
      </c>
      <c r="N25" s="89">
        <f>+'[1]TOTAL PROGRAMA 12'!M20</f>
        <v>0</v>
      </c>
      <c r="O25" s="3"/>
    </row>
    <row r="26" spans="1:19" s="78" customFormat="1" x14ac:dyDescent="0.25">
      <c r="A26" s="94"/>
      <c r="B26" s="95"/>
      <c r="C26" s="53"/>
      <c r="D26" s="74"/>
      <c r="E26" s="74"/>
      <c r="F26" s="74"/>
      <c r="G26" s="97">
        <v>2</v>
      </c>
      <c r="H26" s="97">
        <v>1</v>
      </c>
      <c r="I26" s="98">
        <v>1</v>
      </c>
      <c r="J26" s="97">
        <v>2</v>
      </c>
      <c r="K26" s="98" t="s">
        <v>43</v>
      </c>
      <c r="L26" s="97" t="s">
        <v>44</v>
      </c>
      <c r="M26" s="99">
        <f>+'[1]TOTAL PROGRAMA 12'!L21</f>
        <v>0</v>
      </c>
      <c r="N26" s="100">
        <f>+M26</f>
        <v>0</v>
      </c>
      <c r="O26" s="3"/>
    </row>
    <row r="27" spans="1:19" ht="18" customHeight="1" x14ac:dyDescent="0.25">
      <c r="A27" s="67"/>
      <c r="B27" s="68"/>
      <c r="C27" s="53"/>
      <c r="D27" s="68"/>
      <c r="E27" s="68"/>
      <c r="F27" s="68"/>
      <c r="G27" s="92">
        <v>2</v>
      </c>
      <c r="H27" s="68">
        <v>1</v>
      </c>
      <c r="I27" s="68">
        <v>1</v>
      </c>
      <c r="J27" s="68">
        <v>2</v>
      </c>
      <c r="K27" s="68" t="s">
        <v>45</v>
      </c>
      <c r="L27" s="68" t="s">
        <v>46</v>
      </c>
      <c r="M27" s="81">
        <f>+'[1]TOTAL PROGRAMA 01'!M26+'[1]TOTAL PROGRAMA 12'!L22</f>
        <v>5999233</v>
      </c>
      <c r="N27" s="82">
        <f>+'[1]TOTAL PROGRAMA 01'!N26+'[1]TOTAL PROGRAMA 12'!M22</f>
        <v>689233</v>
      </c>
      <c r="O27" s="90"/>
    </row>
    <row r="28" spans="1:19" s="91" customFormat="1" ht="13.5" hidden="1" customHeight="1" x14ac:dyDescent="0.25">
      <c r="A28" s="83"/>
      <c r="B28" s="84"/>
      <c r="C28" s="53"/>
      <c r="D28" s="74"/>
      <c r="E28" s="74"/>
      <c r="F28" s="74"/>
      <c r="G28" s="74">
        <v>2</v>
      </c>
      <c r="H28" s="74">
        <v>1</v>
      </c>
      <c r="I28" s="74">
        <v>1</v>
      </c>
      <c r="J28" s="74">
        <v>2</v>
      </c>
      <c r="K28" s="74" t="s">
        <v>45</v>
      </c>
      <c r="L28" s="74" t="s">
        <v>46</v>
      </c>
      <c r="M28" s="96"/>
      <c r="N28" s="89"/>
      <c r="O28" s="3"/>
    </row>
    <row r="29" spans="1:19" ht="12.75" customHeight="1" x14ac:dyDescent="0.25">
      <c r="A29" s="67"/>
      <c r="B29" s="68"/>
      <c r="C29" s="53"/>
      <c r="D29" s="68"/>
      <c r="E29" s="68"/>
      <c r="F29" s="68"/>
      <c r="G29" s="68">
        <v>2</v>
      </c>
      <c r="H29" s="68">
        <v>1</v>
      </c>
      <c r="I29" s="68">
        <v>1</v>
      </c>
      <c r="J29" s="68">
        <v>2</v>
      </c>
      <c r="K29" s="68" t="s">
        <v>47</v>
      </c>
      <c r="L29" s="68" t="s">
        <v>48</v>
      </c>
      <c r="M29" s="81">
        <f>+'[1]TOTAL PROGRAMA 01'!M28</f>
        <v>0</v>
      </c>
      <c r="N29" s="58"/>
    </row>
    <row r="30" spans="1:19" ht="9" customHeight="1" x14ac:dyDescent="0.25">
      <c r="A30" s="67"/>
      <c r="B30" s="68"/>
      <c r="C30" s="53"/>
      <c r="D30" s="68"/>
      <c r="E30" s="68"/>
      <c r="F30" s="68"/>
      <c r="G30" s="68"/>
      <c r="H30" s="68"/>
      <c r="I30" s="68"/>
      <c r="J30" s="68"/>
      <c r="K30" s="68"/>
      <c r="L30" s="68"/>
      <c r="M30" s="81"/>
      <c r="N30" s="82"/>
    </row>
    <row r="31" spans="1:19" s="40" customFormat="1" x14ac:dyDescent="0.25">
      <c r="A31" s="6"/>
      <c r="B31" s="52"/>
      <c r="C31" s="53"/>
      <c r="D31" s="52"/>
      <c r="E31" s="52"/>
      <c r="F31" s="52"/>
      <c r="G31" s="52">
        <v>2</v>
      </c>
      <c r="H31" s="52">
        <v>1</v>
      </c>
      <c r="I31" s="52">
        <v>1</v>
      </c>
      <c r="J31" s="52">
        <v>3</v>
      </c>
      <c r="K31" s="52"/>
      <c r="L31" s="52" t="s">
        <v>49</v>
      </c>
      <c r="M31" s="57">
        <f>+M32</f>
        <v>2072920</v>
      </c>
      <c r="N31" s="58">
        <f>+N32</f>
        <v>2072920</v>
      </c>
      <c r="O31" s="63"/>
    </row>
    <row r="32" spans="1:19" x14ac:dyDescent="0.25">
      <c r="A32" s="67"/>
      <c r="B32" s="68"/>
      <c r="C32" s="53"/>
      <c r="D32" s="68"/>
      <c r="E32" s="68"/>
      <c r="F32" s="68"/>
      <c r="G32" s="68">
        <v>2</v>
      </c>
      <c r="H32" s="68">
        <v>1</v>
      </c>
      <c r="I32" s="68">
        <v>1</v>
      </c>
      <c r="J32" s="68">
        <v>3</v>
      </c>
      <c r="K32" s="68" t="s">
        <v>33</v>
      </c>
      <c r="L32" s="68" t="s">
        <v>49</v>
      </c>
      <c r="M32" s="101">
        <f>+'[1]TOTAL PROGRAMA 01'!M31</f>
        <v>2072920</v>
      </c>
      <c r="N32" s="70">
        <f>+'[1]TOTAL PROGRAMA 01'!N31</f>
        <v>2072920</v>
      </c>
    </row>
    <row r="33" spans="1:15" ht="13.5" customHeight="1" x14ac:dyDescent="0.25">
      <c r="A33" s="67"/>
      <c r="B33" s="68"/>
      <c r="C33" s="53"/>
      <c r="D33" s="68"/>
      <c r="E33" s="68"/>
      <c r="F33" s="68"/>
      <c r="G33" s="68"/>
      <c r="H33" s="68"/>
      <c r="I33" s="68"/>
      <c r="J33" s="68"/>
      <c r="K33" s="68"/>
      <c r="L33" s="68"/>
      <c r="M33" s="81"/>
      <c r="N33" s="82"/>
    </row>
    <row r="34" spans="1:15" s="40" customFormat="1" x14ac:dyDescent="0.25">
      <c r="A34" s="6"/>
      <c r="B34" s="52"/>
      <c r="C34" s="53"/>
      <c r="D34" s="52"/>
      <c r="E34" s="52"/>
      <c r="F34" s="52"/>
      <c r="G34" s="52">
        <v>2</v>
      </c>
      <c r="H34" s="52">
        <v>1</v>
      </c>
      <c r="I34" s="52">
        <v>1</v>
      </c>
      <c r="J34" s="52">
        <v>4</v>
      </c>
      <c r="K34" s="52"/>
      <c r="L34" s="52" t="s">
        <v>50</v>
      </c>
      <c r="M34" s="57">
        <f>+M35</f>
        <v>0</v>
      </c>
      <c r="N34" s="58">
        <f>+M34</f>
        <v>0</v>
      </c>
      <c r="O34" s="102"/>
    </row>
    <row r="35" spans="1:15" x14ac:dyDescent="0.25">
      <c r="A35" s="67"/>
      <c r="B35" s="68"/>
      <c r="C35" s="53"/>
      <c r="D35" s="68"/>
      <c r="E35" s="68"/>
      <c r="F35" s="68"/>
      <c r="G35" s="68">
        <v>2</v>
      </c>
      <c r="H35" s="68">
        <v>1</v>
      </c>
      <c r="I35" s="68">
        <v>1</v>
      </c>
      <c r="J35" s="68">
        <v>4</v>
      </c>
      <c r="K35" s="68" t="s">
        <v>33</v>
      </c>
      <c r="L35" s="68" t="s">
        <v>50</v>
      </c>
      <c r="M35" s="81">
        <f>+'[1]TOTAL PROGRAMA 01'!M34</f>
        <v>0</v>
      </c>
      <c r="N35" s="82">
        <f>+M35</f>
        <v>0</v>
      </c>
    </row>
    <row r="36" spans="1:15" ht="15.75" customHeight="1" x14ac:dyDescent="0.25">
      <c r="A36" s="67"/>
      <c r="B36" s="68"/>
      <c r="C36" s="53"/>
      <c r="D36" s="68"/>
      <c r="E36" s="68"/>
      <c r="F36" s="68"/>
      <c r="G36" s="68"/>
      <c r="H36" s="68"/>
      <c r="I36" s="68"/>
      <c r="J36" s="68"/>
      <c r="K36" s="68"/>
      <c r="L36" s="68"/>
      <c r="M36" s="81"/>
      <c r="N36" s="82"/>
    </row>
    <row r="37" spans="1:15" s="40" customFormat="1" x14ac:dyDescent="0.25">
      <c r="A37" s="6"/>
      <c r="B37" s="52"/>
      <c r="C37" s="53"/>
      <c r="D37" s="52"/>
      <c r="E37" s="52"/>
      <c r="F37" s="52"/>
      <c r="G37" s="52">
        <v>2</v>
      </c>
      <c r="H37" s="52">
        <v>1</v>
      </c>
      <c r="I37" s="52">
        <v>1</v>
      </c>
      <c r="J37" s="52">
        <v>5</v>
      </c>
      <c r="K37" s="52"/>
      <c r="L37" s="52" t="s">
        <v>51</v>
      </c>
      <c r="M37" s="57">
        <f>+M38+M39</f>
        <v>120000</v>
      </c>
      <c r="N37" s="58"/>
      <c r="O37" s="102"/>
    </row>
    <row r="38" spans="1:15" ht="12.75" customHeight="1" x14ac:dyDescent="0.25">
      <c r="A38" s="67"/>
      <c r="B38" s="68"/>
      <c r="C38" s="53"/>
      <c r="D38" s="68"/>
      <c r="E38" s="68"/>
      <c r="F38" s="68"/>
      <c r="G38" s="68">
        <v>2</v>
      </c>
      <c r="H38" s="68">
        <v>1</v>
      </c>
      <c r="I38" s="68">
        <v>1</v>
      </c>
      <c r="J38" s="68">
        <v>5</v>
      </c>
      <c r="K38" s="68" t="s">
        <v>39</v>
      </c>
      <c r="L38" s="68" t="s">
        <v>52</v>
      </c>
      <c r="M38" s="103">
        <f>+'[1]TOTAL PROGRAMA 01'!M37</f>
        <v>120000</v>
      </c>
      <c r="N38" s="104">
        <f>+'[1]TOTAL PROGRAMA 01'!N37</f>
        <v>0</v>
      </c>
      <c r="O38" s="93"/>
    </row>
    <row r="39" spans="1:15" ht="0.75" hidden="1" customHeight="1" x14ac:dyDescent="0.25">
      <c r="A39" s="67"/>
      <c r="B39" s="68"/>
      <c r="C39" s="53"/>
      <c r="D39" s="68"/>
      <c r="E39" s="68"/>
      <c r="F39" s="68"/>
      <c r="G39" s="68">
        <v>2</v>
      </c>
      <c r="H39" s="68">
        <v>1</v>
      </c>
      <c r="I39" s="68">
        <v>1</v>
      </c>
      <c r="J39" s="68">
        <v>5</v>
      </c>
      <c r="K39" s="68" t="s">
        <v>41</v>
      </c>
      <c r="L39" s="68" t="s">
        <v>53</v>
      </c>
      <c r="M39" s="81">
        <f>+'[1]TOTAL PROGRAMA 01'!M38</f>
        <v>0</v>
      </c>
      <c r="N39" s="82">
        <f>+'[1]TOTAL PROGRAMA 01'!N38</f>
        <v>0</v>
      </c>
    </row>
    <row r="40" spans="1:15" ht="11.25" customHeight="1" x14ac:dyDescent="0.25">
      <c r="A40" s="67"/>
      <c r="B40" s="68"/>
      <c r="C40" s="53"/>
      <c r="D40" s="68"/>
      <c r="E40" s="68"/>
      <c r="F40" s="68"/>
      <c r="G40" s="68"/>
      <c r="H40" s="68"/>
      <c r="I40" s="68"/>
      <c r="J40" s="68"/>
      <c r="K40" s="68"/>
      <c r="L40" s="68"/>
      <c r="M40" s="81"/>
      <c r="N40" s="82"/>
      <c r="O40" s="93"/>
    </row>
    <row r="41" spans="1:15" s="106" customFormat="1" ht="15.75" x14ac:dyDescent="0.25">
      <c r="A41" s="6"/>
      <c r="B41" s="52"/>
      <c r="C41" s="53"/>
      <c r="D41" s="52"/>
      <c r="E41" s="52"/>
      <c r="F41" s="52"/>
      <c r="G41" s="52">
        <v>2</v>
      </c>
      <c r="H41" s="52">
        <v>1</v>
      </c>
      <c r="I41" s="52">
        <v>2</v>
      </c>
      <c r="J41" s="52"/>
      <c r="K41" s="52"/>
      <c r="L41" s="52" t="s">
        <v>54</v>
      </c>
      <c r="M41" s="57">
        <f>+M43+M46</f>
        <v>4728741</v>
      </c>
      <c r="N41" s="58">
        <f>+N43+N46</f>
        <v>4012120</v>
      </c>
      <c r="O41" s="105"/>
    </row>
    <row r="42" spans="1:15" s="106" customFormat="1" ht="11.25" customHeight="1" x14ac:dyDescent="0.25">
      <c r="A42" s="6"/>
      <c r="B42" s="52"/>
      <c r="C42" s="53"/>
      <c r="D42" s="52"/>
      <c r="E42" s="52"/>
      <c r="F42" s="52"/>
      <c r="G42" s="52"/>
      <c r="H42" s="52"/>
      <c r="I42" s="52"/>
      <c r="J42" s="52"/>
      <c r="K42" s="52"/>
      <c r="L42" s="52"/>
      <c r="M42" s="57"/>
      <c r="N42" s="58"/>
      <c r="O42" s="107"/>
    </row>
    <row r="43" spans="1:15" s="106" customFormat="1" ht="15.75" x14ac:dyDescent="0.25">
      <c r="A43" s="6"/>
      <c r="B43" s="52"/>
      <c r="C43" s="53"/>
      <c r="D43" s="52"/>
      <c r="E43" s="52"/>
      <c r="F43" s="52"/>
      <c r="G43" s="52">
        <v>2</v>
      </c>
      <c r="H43" s="52">
        <v>1</v>
      </c>
      <c r="I43" s="56">
        <v>2</v>
      </c>
      <c r="J43" s="56">
        <v>1</v>
      </c>
      <c r="K43" s="52"/>
      <c r="L43" s="52" t="s">
        <v>55</v>
      </c>
      <c r="M43" s="57">
        <f>+M44</f>
        <v>0</v>
      </c>
      <c r="N43" s="58">
        <f>+N44</f>
        <v>0</v>
      </c>
      <c r="O43" s="107"/>
    </row>
    <row r="44" spans="1:15" s="106" customFormat="1" ht="15.75" x14ac:dyDescent="0.25">
      <c r="A44" s="6"/>
      <c r="B44" s="52"/>
      <c r="C44" s="53"/>
      <c r="D44" s="52"/>
      <c r="E44" s="52"/>
      <c r="F44" s="52"/>
      <c r="G44" s="68">
        <v>2</v>
      </c>
      <c r="H44" s="68">
        <v>1</v>
      </c>
      <c r="I44" s="108">
        <v>2</v>
      </c>
      <c r="J44" s="108">
        <v>1</v>
      </c>
      <c r="K44" s="68" t="s">
        <v>33</v>
      </c>
      <c r="L44" s="68" t="s">
        <v>55</v>
      </c>
      <c r="M44" s="81"/>
      <c r="N44" s="82">
        <f>+M44</f>
        <v>0</v>
      </c>
      <c r="O44" s="107"/>
    </row>
    <row r="45" spans="1:15" s="106" customFormat="1" ht="12.75" customHeight="1" x14ac:dyDescent="0.25">
      <c r="A45" s="6"/>
      <c r="B45" s="52"/>
      <c r="C45" s="53"/>
      <c r="D45" s="52"/>
      <c r="E45" s="52"/>
      <c r="F45" s="52"/>
      <c r="G45" s="52"/>
      <c r="H45" s="52"/>
      <c r="I45" s="52"/>
      <c r="J45" s="52"/>
      <c r="K45" s="52"/>
      <c r="L45" s="52"/>
      <c r="M45" s="57"/>
      <c r="N45" s="58"/>
      <c r="O45" s="109"/>
    </row>
    <row r="46" spans="1:15" s="40" customFormat="1" ht="14.25" customHeight="1" x14ac:dyDescent="0.25">
      <c r="A46" s="6"/>
      <c r="B46" s="52"/>
      <c r="C46" s="53"/>
      <c r="D46" s="52"/>
      <c r="E46" s="52"/>
      <c r="F46" s="52"/>
      <c r="G46" s="52">
        <v>2</v>
      </c>
      <c r="H46" s="52">
        <v>1</v>
      </c>
      <c r="I46" s="52">
        <v>2</v>
      </c>
      <c r="J46" s="52">
        <v>2</v>
      </c>
      <c r="K46" s="52"/>
      <c r="L46" s="52" t="s">
        <v>56</v>
      </c>
      <c r="M46" s="57">
        <f>SUM(M47:M58)</f>
        <v>4728741</v>
      </c>
      <c r="N46" s="58">
        <f>SUM(N47:N58)</f>
        <v>4012120</v>
      </c>
      <c r="O46" s="17"/>
    </row>
    <row r="47" spans="1:15" s="113" customFormat="1" ht="15.75" customHeight="1" x14ac:dyDescent="0.25">
      <c r="A47" s="67"/>
      <c r="B47" s="68"/>
      <c r="C47" s="110"/>
      <c r="D47" s="68"/>
      <c r="E47" s="68"/>
      <c r="F47" s="68"/>
      <c r="G47" s="68">
        <v>2</v>
      </c>
      <c r="H47" s="68">
        <v>1</v>
      </c>
      <c r="I47" s="68">
        <v>2</v>
      </c>
      <c r="J47" s="68">
        <v>2</v>
      </c>
      <c r="K47" s="68" t="s">
        <v>33</v>
      </c>
      <c r="L47" s="92" t="s">
        <v>57</v>
      </c>
      <c r="M47" s="111">
        <f>+'[1]TOTAL PROGRAMA 12'!L28+'[1]TOTAL PROGRAMA 01'!M44</f>
        <v>61744</v>
      </c>
      <c r="N47" s="112">
        <f>+'[1]TOTAL PROGRAMA 12'!M28+'[1]TOTAL PROGRAMA 01'!N44</f>
        <v>61744</v>
      </c>
    </row>
    <row r="48" spans="1:15" ht="14.25" customHeight="1" x14ac:dyDescent="0.25">
      <c r="A48" s="67"/>
      <c r="B48" s="68"/>
      <c r="C48" s="53"/>
      <c r="D48" s="68"/>
      <c r="E48" s="68"/>
      <c r="F48" s="68"/>
      <c r="G48" s="68">
        <v>2</v>
      </c>
      <c r="H48" s="68">
        <v>1</v>
      </c>
      <c r="I48" s="68">
        <v>2</v>
      </c>
      <c r="J48" s="68">
        <v>2</v>
      </c>
      <c r="K48" s="68" t="s">
        <v>37</v>
      </c>
      <c r="L48" s="68" t="s">
        <v>58</v>
      </c>
      <c r="M48" s="81">
        <f>+'[1]TOTAL PROGRAMA 01'!M45+'[1]TOTAL PROGRAMA 12'!L29+'[1]TOTAL PROGRAMA.11'!M28</f>
        <v>3012997</v>
      </c>
      <c r="N48" s="82">
        <f>+'[1]TOTAL PROGRAMA 01'!N45+'[1]TOTAL PROGRAMA 12'!M29+'[1]TOTAL PROGRAMA.11'!N28</f>
        <v>2010376</v>
      </c>
      <c r="O48" s="90"/>
    </row>
    <row r="49" spans="1:15" s="113" customFormat="1" ht="0.75" hidden="1" customHeight="1" x14ac:dyDescent="0.25">
      <c r="A49" s="67"/>
      <c r="B49" s="68"/>
      <c r="C49" s="53"/>
      <c r="D49" s="74"/>
      <c r="E49" s="74"/>
      <c r="F49" s="74"/>
      <c r="G49" s="74">
        <v>2</v>
      </c>
      <c r="H49" s="74">
        <v>1</v>
      </c>
      <c r="I49" s="74">
        <v>2</v>
      </c>
      <c r="J49" s="74">
        <v>2</v>
      </c>
      <c r="K49" s="74" t="s">
        <v>37</v>
      </c>
      <c r="L49" s="74" t="s">
        <v>58</v>
      </c>
      <c r="M49" s="96">
        <f>+'[1]TOTAL PROGRAMA 12'!L30</f>
        <v>0</v>
      </c>
      <c r="N49" s="89">
        <f>+'[1]TOTAL PROGRAMA 12'!M30</f>
        <v>0</v>
      </c>
      <c r="O49" s="3"/>
    </row>
    <row r="50" spans="1:15" s="78" customFormat="1" hidden="1" x14ac:dyDescent="0.25">
      <c r="A50" s="94"/>
      <c r="B50" s="95"/>
      <c r="C50" s="53"/>
      <c r="D50" s="74"/>
      <c r="E50" s="74"/>
      <c r="F50" s="74"/>
      <c r="G50" s="74">
        <v>2</v>
      </c>
      <c r="H50" s="74">
        <v>1</v>
      </c>
      <c r="I50" s="74">
        <v>2</v>
      </c>
      <c r="J50" s="74">
        <v>2</v>
      </c>
      <c r="K50" s="74" t="s">
        <v>41</v>
      </c>
      <c r="L50" s="74" t="s">
        <v>59</v>
      </c>
      <c r="M50" s="96">
        <f>+'[1]TOTAL PROGRAMA 12'!L31</f>
        <v>0</v>
      </c>
      <c r="N50" s="89">
        <f>+'[1]TOTAL PROGRAMA 12'!M31</f>
        <v>0</v>
      </c>
      <c r="O50" s="3"/>
    </row>
    <row r="51" spans="1:15" s="78" customFormat="1" x14ac:dyDescent="0.25">
      <c r="A51" s="94"/>
      <c r="B51" s="95"/>
      <c r="C51" s="53"/>
      <c r="D51" s="95"/>
      <c r="E51" s="95"/>
      <c r="F51" s="95"/>
      <c r="G51" s="68">
        <v>2</v>
      </c>
      <c r="H51" s="68">
        <v>1</v>
      </c>
      <c r="I51" s="68">
        <v>2</v>
      </c>
      <c r="J51" s="68">
        <v>2</v>
      </c>
      <c r="K51" s="68" t="s">
        <v>41</v>
      </c>
      <c r="L51" s="68" t="s">
        <v>59</v>
      </c>
      <c r="M51" s="81">
        <f>+'[1]TOTAL PROGRAMA 01'!M46</f>
        <v>0</v>
      </c>
      <c r="N51" s="82">
        <f>+'[1]TOTAL PROGRAMA 01'!N46</f>
        <v>0</v>
      </c>
      <c r="O51" s="3"/>
    </row>
    <row r="52" spans="1:15" s="91" customFormat="1" ht="14.25" customHeight="1" x14ac:dyDescent="0.25">
      <c r="A52" s="83"/>
      <c r="B52" s="84"/>
      <c r="C52" s="114"/>
      <c r="D52" s="115"/>
      <c r="E52" s="115"/>
      <c r="F52" s="115"/>
      <c r="G52" s="115">
        <v>2</v>
      </c>
      <c r="H52" s="115">
        <v>1</v>
      </c>
      <c r="I52" s="115">
        <v>2</v>
      </c>
      <c r="J52" s="115">
        <v>2</v>
      </c>
      <c r="K52" s="115" t="s">
        <v>43</v>
      </c>
      <c r="L52" s="115" t="s">
        <v>60</v>
      </c>
      <c r="M52" s="99">
        <f>+'[1]TOTAL PROGRAMA 01'!M47</f>
        <v>1654000</v>
      </c>
      <c r="N52" s="100">
        <f>+'[1]TOTAL PROGRAMA 01'!N47</f>
        <v>1940000</v>
      </c>
      <c r="O52" s="3"/>
    </row>
    <row r="53" spans="1:15" s="91" customFormat="1" hidden="1" x14ac:dyDescent="0.25">
      <c r="A53" s="83"/>
      <c r="B53" s="84"/>
      <c r="C53" s="53"/>
      <c r="D53" s="84"/>
      <c r="E53" s="84"/>
      <c r="F53" s="84"/>
      <c r="G53" s="84">
        <v>2</v>
      </c>
      <c r="H53" s="84">
        <v>1</v>
      </c>
      <c r="I53" s="84">
        <v>2</v>
      </c>
      <c r="J53" s="84">
        <v>2</v>
      </c>
      <c r="K53" s="84" t="s">
        <v>45</v>
      </c>
      <c r="L53" s="84" t="s">
        <v>60</v>
      </c>
      <c r="M53" s="116"/>
      <c r="N53" s="117">
        <f>+M53</f>
        <v>0</v>
      </c>
      <c r="O53" s="3"/>
    </row>
    <row r="54" spans="1:15" hidden="1" x14ac:dyDescent="0.25">
      <c r="A54" s="67"/>
      <c r="B54" s="68"/>
      <c r="C54" s="53"/>
      <c r="D54" s="68"/>
      <c r="E54" s="68"/>
      <c r="F54" s="68"/>
      <c r="G54" s="84">
        <v>2</v>
      </c>
      <c r="H54" s="84">
        <v>1</v>
      </c>
      <c r="I54" s="84">
        <v>2</v>
      </c>
      <c r="J54" s="84">
        <v>2</v>
      </c>
      <c r="K54" s="84" t="s">
        <v>47</v>
      </c>
      <c r="L54" s="84" t="s">
        <v>60</v>
      </c>
      <c r="M54" s="81"/>
      <c r="N54" s="82">
        <f>+M54</f>
        <v>0</v>
      </c>
    </row>
    <row r="55" spans="1:15" s="113" customFormat="1" ht="0.75" hidden="1" customHeight="1" x14ac:dyDescent="0.25">
      <c r="A55" s="67"/>
      <c r="B55" s="68"/>
      <c r="C55" s="53">
        <v>104</v>
      </c>
      <c r="D55" s="74"/>
      <c r="E55" s="74"/>
      <c r="F55" s="74"/>
      <c r="G55" s="74">
        <v>2</v>
      </c>
      <c r="H55" s="74">
        <v>1</v>
      </c>
      <c r="I55" s="74">
        <v>2</v>
      </c>
      <c r="J55" s="74">
        <v>2</v>
      </c>
      <c r="K55" s="74" t="s">
        <v>43</v>
      </c>
      <c r="L55" s="74" t="s">
        <v>60</v>
      </c>
      <c r="M55" s="81"/>
      <c r="N55" s="82"/>
      <c r="O55" s="3"/>
    </row>
    <row r="56" spans="1:15" hidden="1" x14ac:dyDescent="0.25">
      <c r="A56" s="67"/>
      <c r="B56" s="68"/>
      <c r="C56" s="118"/>
      <c r="D56" s="115"/>
      <c r="E56" s="115"/>
      <c r="F56" s="115"/>
      <c r="G56" s="115">
        <v>2</v>
      </c>
      <c r="H56" s="115">
        <v>1</v>
      </c>
      <c r="I56" s="115">
        <v>2</v>
      </c>
      <c r="J56" s="115">
        <v>2</v>
      </c>
      <c r="K56" s="115" t="s">
        <v>45</v>
      </c>
      <c r="L56" s="119" t="s">
        <v>61</v>
      </c>
      <c r="M56" s="81">
        <f>+'[1]TOTAL PROGRAMA 01'!M48</f>
        <v>0</v>
      </c>
      <c r="N56" s="82">
        <f>+M56</f>
        <v>0</v>
      </c>
    </row>
    <row r="57" spans="1:15" s="113" customFormat="1" x14ac:dyDescent="0.25">
      <c r="A57" s="67"/>
      <c r="B57" s="68"/>
      <c r="C57" s="110"/>
      <c r="D57" s="68"/>
      <c r="E57" s="68"/>
      <c r="F57" s="68"/>
      <c r="G57" s="68">
        <v>2</v>
      </c>
      <c r="H57" s="68">
        <v>1</v>
      </c>
      <c r="I57" s="68">
        <v>2</v>
      </c>
      <c r="J57" s="68">
        <v>2</v>
      </c>
      <c r="K57" s="68" t="s">
        <v>45</v>
      </c>
      <c r="L57" s="120" t="s">
        <v>61</v>
      </c>
      <c r="M57" s="81">
        <f>+'[1]ASISTENCIA TECNICA'!L35</f>
        <v>0</v>
      </c>
      <c r="N57" s="82">
        <f>+M57</f>
        <v>0</v>
      </c>
    </row>
    <row r="58" spans="1:15" x14ac:dyDescent="0.25">
      <c r="A58" s="67"/>
      <c r="B58" s="68"/>
      <c r="C58" s="53"/>
      <c r="D58" s="121"/>
      <c r="E58" s="121"/>
      <c r="F58" s="121"/>
      <c r="G58" s="68">
        <v>2</v>
      </c>
      <c r="H58" s="68">
        <v>1</v>
      </c>
      <c r="I58" s="68">
        <v>2</v>
      </c>
      <c r="J58" s="68">
        <v>2</v>
      </c>
      <c r="K58" s="68" t="s">
        <v>62</v>
      </c>
      <c r="L58" s="92" t="s">
        <v>63</v>
      </c>
      <c r="M58" s="81">
        <f>+'[1]TOTAL PROGRAMA 01'!M49</f>
        <v>0</v>
      </c>
      <c r="N58" s="82">
        <f>+M58</f>
        <v>0</v>
      </c>
    </row>
    <row r="59" spans="1:15" ht="7.5" customHeight="1" x14ac:dyDescent="0.25">
      <c r="A59" s="67"/>
      <c r="B59" s="68"/>
      <c r="C59" s="53"/>
      <c r="D59" s="121"/>
      <c r="E59" s="121"/>
      <c r="F59" s="121"/>
      <c r="G59" s="121"/>
      <c r="H59" s="121"/>
      <c r="I59" s="121"/>
      <c r="J59" s="121"/>
      <c r="K59" s="121"/>
      <c r="L59" s="121"/>
      <c r="M59" s="81"/>
      <c r="N59" s="82"/>
    </row>
    <row r="60" spans="1:15" s="106" customFormat="1" ht="15.75" x14ac:dyDescent="0.25">
      <c r="A60" s="6"/>
      <c r="B60" s="52"/>
      <c r="C60" s="53"/>
      <c r="D60" s="52"/>
      <c r="E60" s="52"/>
      <c r="F60" s="52"/>
      <c r="G60" s="52">
        <v>2</v>
      </c>
      <c r="H60" s="52">
        <v>1</v>
      </c>
      <c r="I60" s="52">
        <v>3</v>
      </c>
      <c r="J60" s="52"/>
      <c r="K60" s="52"/>
      <c r="L60" s="52" t="s">
        <v>64</v>
      </c>
      <c r="M60" s="57">
        <f>+M61+M66</f>
        <v>79050</v>
      </c>
      <c r="N60" s="58">
        <f>+N61+N66</f>
        <v>79050</v>
      </c>
      <c r="O60" s="122"/>
    </row>
    <row r="61" spans="1:15" s="40" customFormat="1" x14ac:dyDescent="0.25">
      <c r="A61" s="6"/>
      <c r="B61" s="52"/>
      <c r="C61" s="53"/>
      <c r="D61" s="52"/>
      <c r="E61" s="52"/>
      <c r="F61" s="52"/>
      <c r="G61" s="52">
        <v>2</v>
      </c>
      <c r="H61" s="52">
        <v>1</v>
      </c>
      <c r="I61" s="52">
        <v>3</v>
      </c>
      <c r="J61" s="52">
        <v>1</v>
      </c>
      <c r="K61" s="52"/>
      <c r="L61" s="52" t="s">
        <v>65</v>
      </c>
      <c r="M61" s="57">
        <f>SUM(M62:M63)</f>
        <v>4050</v>
      </c>
      <c r="N61" s="58">
        <f>+M61</f>
        <v>4050</v>
      </c>
      <c r="O61" s="123"/>
    </row>
    <row r="62" spans="1:15" ht="14.25" customHeight="1" x14ac:dyDescent="0.25">
      <c r="A62" s="67"/>
      <c r="B62" s="68"/>
      <c r="C62" s="53"/>
      <c r="D62" s="68"/>
      <c r="E62" s="68"/>
      <c r="F62" s="68"/>
      <c r="G62" s="68">
        <v>2</v>
      </c>
      <c r="H62" s="68">
        <v>1</v>
      </c>
      <c r="I62" s="68">
        <v>3</v>
      </c>
      <c r="J62" s="68">
        <v>1</v>
      </c>
      <c r="K62" s="68" t="s">
        <v>33</v>
      </c>
      <c r="L62" s="68" t="s">
        <v>66</v>
      </c>
      <c r="M62" s="81">
        <f>+'[1]TOTAL PROGRAMA 12'!L37</f>
        <v>4050</v>
      </c>
      <c r="N62" s="82">
        <f>+'[1]TOTAL PROGRAMA 12'!M37</f>
        <v>4050</v>
      </c>
    </row>
    <row r="63" spans="1:15" s="91" customFormat="1" hidden="1" x14ac:dyDescent="0.25">
      <c r="A63" s="83"/>
      <c r="B63" s="84"/>
      <c r="C63" s="53">
        <v>104</v>
      </c>
      <c r="D63" s="74"/>
      <c r="E63" s="74"/>
      <c r="F63" s="74"/>
      <c r="G63" s="74">
        <v>2</v>
      </c>
      <c r="H63" s="74">
        <v>1</v>
      </c>
      <c r="I63" s="74">
        <v>3</v>
      </c>
      <c r="J63" s="74">
        <v>1</v>
      </c>
      <c r="K63" s="74" t="s">
        <v>33</v>
      </c>
      <c r="L63" s="74" t="s">
        <v>66</v>
      </c>
      <c r="M63" s="96">
        <f>+'[1]TOTAL PROGRAMA 12'!L36</f>
        <v>0</v>
      </c>
      <c r="N63" s="89">
        <f>+M63</f>
        <v>0</v>
      </c>
      <c r="O63" s="3"/>
    </row>
    <row r="64" spans="1:15" s="91" customFormat="1" hidden="1" x14ac:dyDescent="0.25">
      <c r="A64" s="83"/>
      <c r="B64" s="84"/>
      <c r="C64" s="53"/>
      <c r="D64" s="84"/>
      <c r="E64" s="84"/>
      <c r="F64" s="84"/>
      <c r="G64" s="124">
        <v>2</v>
      </c>
      <c r="H64" s="124">
        <v>1</v>
      </c>
      <c r="I64" s="124">
        <v>3</v>
      </c>
      <c r="J64" s="124">
        <v>1</v>
      </c>
      <c r="K64" s="125" t="s">
        <v>37</v>
      </c>
      <c r="L64" s="84" t="s">
        <v>67</v>
      </c>
      <c r="M64" s="116" t="e">
        <f>+#REF!</f>
        <v>#REF!</v>
      </c>
      <c r="N64" s="117" t="e">
        <f>+#REF!</f>
        <v>#REF!</v>
      </c>
      <c r="O64" s="3"/>
    </row>
    <row r="65" spans="1:17" s="91" customFormat="1" ht="9" customHeight="1" x14ac:dyDescent="0.25">
      <c r="A65" s="83"/>
      <c r="B65" s="84"/>
      <c r="C65" s="53"/>
      <c r="D65" s="84"/>
      <c r="E65" s="84"/>
      <c r="F65" s="84"/>
      <c r="G65" s="126"/>
      <c r="H65" s="126"/>
      <c r="I65" s="126"/>
      <c r="J65" s="126"/>
      <c r="K65" s="125"/>
      <c r="L65" s="84"/>
      <c r="M65" s="116"/>
      <c r="N65" s="117"/>
      <c r="O65" s="3"/>
    </row>
    <row r="66" spans="1:17" s="129" customFormat="1" x14ac:dyDescent="0.25">
      <c r="A66" s="127"/>
      <c r="B66" s="128"/>
      <c r="C66" s="53"/>
      <c r="D66" s="128"/>
      <c r="E66" s="128"/>
      <c r="F66" s="128"/>
      <c r="G66" s="52">
        <v>2</v>
      </c>
      <c r="H66" s="52">
        <v>1</v>
      </c>
      <c r="I66" s="52">
        <v>3</v>
      </c>
      <c r="J66" s="52">
        <v>2</v>
      </c>
      <c r="K66" s="128"/>
      <c r="L66" s="52" t="s">
        <v>68</v>
      </c>
      <c r="M66" s="57">
        <f>SUM(M67:M68)</f>
        <v>75000</v>
      </c>
      <c r="N66" s="58">
        <f>+N67+N68</f>
        <v>75000</v>
      </c>
      <c r="O66" s="102"/>
    </row>
    <row r="67" spans="1:17" x14ac:dyDescent="0.25">
      <c r="A67" s="67"/>
      <c r="B67" s="68"/>
      <c r="C67" s="53"/>
      <c r="D67" s="68"/>
      <c r="E67" s="68"/>
      <c r="F67" s="68"/>
      <c r="G67" s="68">
        <v>2</v>
      </c>
      <c r="H67" s="68">
        <v>1</v>
      </c>
      <c r="I67" s="68">
        <v>3</v>
      </c>
      <c r="J67" s="68">
        <v>2</v>
      </c>
      <c r="K67" s="68" t="s">
        <v>33</v>
      </c>
      <c r="L67" s="68" t="s">
        <v>68</v>
      </c>
      <c r="M67" s="103">
        <f>+'[1]TOTAL PROGRAMA 01'!M56</f>
        <v>75000</v>
      </c>
      <c r="N67" s="104">
        <f>+'[1]TOTAL PROGRAMA 01'!N56</f>
        <v>75000</v>
      </c>
    </row>
    <row r="68" spans="1:17" s="113" customFormat="1" hidden="1" x14ac:dyDescent="0.25">
      <c r="A68" s="67"/>
      <c r="B68" s="68"/>
      <c r="C68" s="53">
        <v>104</v>
      </c>
      <c r="D68" s="68"/>
      <c r="E68" s="68"/>
      <c r="F68" s="68"/>
      <c r="G68" s="74">
        <v>2</v>
      </c>
      <c r="H68" s="74">
        <v>1</v>
      </c>
      <c r="I68" s="74">
        <v>3</v>
      </c>
      <c r="J68" s="74">
        <v>2</v>
      </c>
      <c r="K68" s="74" t="s">
        <v>33</v>
      </c>
      <c r="L68" s="74" t="s">
        <v>68</v>
      </c>
      <c r="M68" s="96">
        <f>+'[1]TOTAL PROGRAMA 12'!L41</f>
        <v>0</v>
      </c>
      <c r="N68" s="89">
        <f>+M68</f>
        <v>0</v>
      </c>
      <c r="O68" s="3"/>
    </row>
    <row r="69" spans="1:17" ht="17.25" customHeight="1" x14ac:dyDescent="0.25">
      <c r="A69" s="67"/>
      <c r="B69" s="68"/>
      <c r="C69" s="53"/>
      <c r="D69" s="68"/>
      <c r="E69" s="68"/>
      <c r="F69" s="68"/>
      <c r="G69" s="68"/>
      <c r="H69" s="68"/>
      <c r="I69" s="68"/>
      <c r="J69" s="68"/>
      <c r="K69" s="68"/>
      <c r="L69" s="68"/>
      <c r="M69" s="81"/>
      <c r="N69" s="82"/>
    </row>
    <row r="70" spans="1:17" x14ac:dyDescent="0.25">
      <c r="A70" s="67"/>
      <c r="B70" s="68"/>
      <c r="C70" s="53"/>
      <c r="D70" s="68"/>
      <c r="E70" s="68"/>
      <c r="F70" s="68"/>
      <c r="G70" s="130">
        <v>2</v>
      </c>
      <c r="H70" s="130">
        <v>1</v>
      </c>
      <c r="I70" s="131">
        <v>4</v>
      </c>
      <c r="J70" s="130"/>
      <c r="K70" s="131"/>
      <c r="L70" s="60" t="s">
        <v>69</v>
      </c>
      <c r="M70" s="57">
        <f>+M71</f>
        <v>0</v>
      </c>
      <c r="N70" s="58">
        <f>+N71</f>
        <v>0</v>
      </c>
    </row>
    <row r="71" spans="1:17" s="113" customFormat="1" ht="18" customHeight="1" x14ac:dyDescent="0.25">
      <c r="A71" s="67"/>
      <c r="B71" s="68"/>
      <c r="C71" s="110"/>
      <c r="D71" s="68"/>
      <c r="E71" s="68"/>
      <c r="F71" s="68"/>
      <c r="G71" s="92">
        <v>2</v>
      </c>
      <c r="H71" s="92">
        <v>1</v>
      </c>
      <c r="I71" s="132">
        <v>4</v>
      </c>
      <c r="J71" s="92">
        <v>2</v>
      </c>
      <c r="K71" s="132" t="s">
        <v>41</v>
      </c>
      <c r="L71" s="68" t="s">
        <v>70</v>
      </c>
      <c r="M71" s="81">
        <f>+'[1]TOTAL PROGRAMA 12'!L44</f>
        <v>0</v>
      </c>
      <c r="N71" s="82">
        <f>+M71</f>
        <v>0</v>
      </c>
    </row>
    <row r="72" spans="1:17" ht="10.5" customHeight="1" x14ac:dyDescent="0.25">
      <c r="A72" s="67"/>
      <c r="B72" s="68"/>
      <c r="C72" s="53"/>
      <c r="D72" s="68"/>
      <c r="E72" s="68"/>
      <c r="F72" s="68"/>
      <c r="G72" s="68"/>
      <c r="H72" s="68"/>
      <c r="I72" s="68"/>
      <c r="J72" s="68"/>
      <c r="K72" s="68"/>
      <c r="L72" s="68"/>
      <c r="M72" s="81"/>
      <c r="N72" s="82"/>
    </row>
    <row r="73" spans="1:17" s="106" customFormat="1" ht="15.75" x14ac:dyDescent="0.25">
      <c r="A73" s="6"/>
      <c r="B73" s="52"/>
      <c r="C73" s="53"/>
      <c r="D73" s="52"/>
      <c r="E73" s="52"/>
      <c r="F73" s="52"/>
      <c r="G73" s="52">
        <v>2</v>
      </c>
      <c r="H73" s="52">
        <v>1</v>
      </c>
      <c r="I73" s="52">
        <v>5</v>
      </c>
      <c r="J73" s="52"/>
      <c r="K73" s="52"/>
      <c r="L73" s="52" t="s">
        <v>71</v>
      </c>
      <c r="M73" s="57">
        <f>+M74+M77+M80+M83</f>
        <v>8783622</v>
      </c>
      <c r="N73" s="58">
        <f>+N74+N77+N80+N83</f>
        <v>8598309</v>
      </c>
      <c r="O73" s="133"/>
      <c r="P73" s="134"/>
    </row>
    <row r="74" spans="1:17" s="40" customFormat="1" x14ac:dyDescent="0.25">
      <c r="A74" s="6"/>
      <c r="B74" s="52"/>
      <c r="C74" s="53"/>
      <c r="D74" s="52"/>
      <c r="E74" s="52"/>
      <c r="F74" s="52"/>
      <c r="G74" s="52">
        <v>2</v>
      </c>
      <c r="H74" s="52">
        <v>1</v>
      </c>
      <c r="I74" s="52">
        <v>5</v>
      </c>
      <c r="J74" s="52">
        <v>1</v>
      </c>
      <c r="K74" s="52"/>
      <c r="L74" s="52" t="s">
        <v>72</v>
      </c>
      <c r="M74" s="57">
        <f>+M75</f>
        <v>4078770</v>
      </c>
      <c r="N74" s="58">
        <f>+N75</f>
        <v>3992840</v>
      </c>
      <c r="O74" s="102"/>
      <c r="P74" s="59"/>
    </row>
    <row r="75" spans="1:17" x14ac:dyDescent="0.25">
      <c r="A75" s="67"/>
      <c r="B75" s="68"/>
      <c r="C75" s="53"/>
      <c r="D75" s="68"/>
      <c r="E75" s="68"/>
      <c r="F75" s="68"/>
      <c r="G75" s="68">
        <v>2</v>
      </c>
      <c r="H75" s="68">
        <v>1</v>
      </c>
      <c r="I75" s="68">
        <v>5</v>
      </c>
      <c r="J75" s="68">
        <v>1</v>
      </c>
      <c r="K75" s="68" t="s">
        <v>33</v>
      </c>
      <c r="L75" s="68" t="s">
        <v>73</v>
      </c>
      <c r="M75" s="101">
        <f>+'[1]TOTAL PROGRAMA 12'!L46+'[1]TOTAL PROGRAMA.11'!M31+'[1]TOTAL PROGRAMA 01'!M59</f>
        <v>4078770</v>
      </c>
      <c r="N75" s="70">
        <f>+'[1]TOTAL PROGRAMA 12'!M46+'[1]TOTAL PROGRAMA.11'!N31+'[1]TOTAL PROGRAMA 01'!N59</f>
        <v>3992840</v>
      </c>
      <c r="O75" s="90"/>
      <c r="P75" s="59"/>
    </row>
    <row r="76" spans="1:17" ht="7.5" customHeight="1" x14ac:dyDescent="0.25">
      <c r="A76" s="67"/>
      <c r="B76" s="68"/>
      <c r="C76" s="53"/>
      <c r="D76" s="68"/>
      <c r="E76" s="68"/>
      <c r="F76" s="68"/>
      <c r="G76" s="68"/>
      <c r="H76" s="68"/>
      <c r="I76" s="68"/>
      <c r="J76" s="68"/>
      <c r="K76" s="68"/>
      <c r="L76" s="68"/>
      <c r="M76" s="81"/>
      <c r="N76" s="82"/>
      <c r="O76" s="90"/>
    </row>
    <row r="77" spans="1:17" s="40" customFormat="1" x14ac:dyDescent="0.25">
      <c r="A77" s="6"/>
      <c r="B77" s="52"/>
      <c r="C77" s="53"/>
      <c r="D77" s="52"/>
      <c r="E77" s="52"/>
      <c r="F77" s="52"/>
      <c r="G77" s="52">
        <v>2</v>
      </c>
      <c r="H77" s="52">
        <v>1</v>
      </c>
      <c r="I77" s="52">
        <v>5</v>
      </c>
      <c r="J77" s="52">
        <v>2</v>
      </c>
      <c r="K77" s="52"/>
      <c r="L77" s="52" t="s">
        <v>74</v>
      </c>
      <c r="M77" s="57">
        <f>SUM(M78)+M79</f>
        <v>4106463</v>
      </c>
      <c r="N77" s="58">
        <f>+N78+N79</f>
        <v>4020412</v>
      </c>
      <c r="O77" s="63"/>
      <c r="P77" s="135"/>
      <c r="Q77" s="136"/>
    </row>
    <row r="78" spans="1:17" x14ac:dyDescent="0.25">
      <c r="A78" s="67"/>
      <c r="B78" s="68"/>
      <c r="C78" s="53"/>
      <c r="D78" s="68"/>
      <c r="E78" s="68"/>
      <c r="F78" s="68"/>
      <c r="G78" s="68">
        <v>2</v>
      </c>
      <c r="H78" s="68">
        <v>1</v>
      </c>
      <c r="I78" s="68">
        <v>5</v>
      </c>
      <c r="J78" s="68">
        <v>2</v>
      </c>
      <c r="K78" s="68" t="s">
        <v>33</v>
      </c>
      <c r="L78" s="68" t="s">
        <v>75</v>
      </c>
      <c r="M78" s="101">
        <f>+'[1]TOTAL PROGRAMA 12'!L47+'[1]TOTAL PROGRAMA.11'!M32+'[1]TOTAL PROGRAMA 01'!M61</f>
        <v>4106463</v>
      </c>
      <c r="N78" s="70">
        <f>+'[1]TOTAL PROGRAMA 12'!M47+'[1]TOTAL PROGRAMA.11'!N32+'[1]TOTAL PROGRAMA 01'!N61</f>
        <v>4020412</v>
      </c>
      <c r="O78" s="90"/>
      <c r="P78" s="59"/>
    </row>
    <row r="79" spans="1:17" ht="9.75" customHeight="1" x14ac:dyDescent="0.25">
      <c r="A79" s="67"/>
      <c r="B79" s="68"/>
      <c r="C79" s="53"/>
      <c r="D79" s="68"/>
      <c r="E79" s="68"/>
      <c r="F79" s="68"/>
      <c r="G79" s="68"/>
      <c r="H79" s="68"/>
      <c r="I79" s="68"/>
      <c r="J79" s="68"/>
      <c r="K79" s="68"/>
      <c r="L79" s="68"/>
      <c r="M79" s="81"/>
      <c r="N79" s="82"/>
      <c r="O79" s="90"/>
    </row>
    <row r="80" spans="1:17" s="40" customFormat="1" x14ac:dyDescent="0.25">
      <c r="A80" s="6"/>
      <c r="B80" s="52"/>
      <c r="C80" s="53"/>
      <c r="D80" s="52"/>
      <c r="E80" s="52"/>
      <c r="F80" s="52"/>
      <c r="G80" s="52">
        <v>2</v>
      </c>
      <c r="H80" s="52">
        <v>1</v>
      </c>
      <c r="I80" s="52">
        <v>5</v>
      </c>
      <c r="J80" s="52">
        <v>3</v>
      </c>
      <c r="K80" s="52"/>
      <c r="L80" s="52" t="s">
        <v>76</v>
      </c>
      <c r="M80" s="57">
        <f>SUM(M81)</f>
        <v>598389</v>
      </c>
      <c r="N80" s="58">
        <f>+N81</f>
        <v>585057</v>
      </c>
      <c r="O80" s="63"/>
      <c r="P80" s="137"/>
    </row>
    <row r="81" spans="1:15" x14ac:dyDescent="0.25">
      <c r="A81" s="67"/>
      <c r="B81" s="68"/>
      <c r="C81" s="53"/>
      <c r="D81" s="68"/>
      <c r="E81" s="68"/>
      <c r="F81" s="68"/>
      <c r="G81" s="68">
        <v>2</v>
      </c>
      <c r="H81" s="68">
        <v>1</v>
      </c>
      <c r="I81" s="68">
        <v>5</v>
      </c>
      <c r="J81" s="68">
        <v>3</v>
      </c>
      <c r="K81" s="68" t="s">
        <v>33</v>
      </c>
      <c r="L81" s="68" t="s">
        <v>76</v>
      </c>
      <c r="M81" s="101">
        <f>+'[1]TOTAL PROGRAMA 12'!L48+'[1]TOTAL PROGRAMA.11'!M33+'[1]TOTAL PROGRAMA 01'!M63</f>
        <v>598389</v>
      </c>
      <c r="N81" s="70">
        <f>+'[1]TOTAL PROGRAMA 12'!M48+'[1]TOTAL PROGRAMA.11'!N33+'[1]TOTAL PROGRAMA 01'!N63</f>
        <v>585057</v>
      </c>
      <c r="O81" s="90"/>
    </row>
    <row r="82" spans="1:15" ht="12" customHeight="1" x14ac:dyDescent="0.25">
      <c r="A82" s="67"/>
      <c r="B82" s="68"/>
      <c r="C82" s="53"/>
      <c r="D82" s="68"/>
      <c r="E82" s="68"/>
      <c r="F82" s="68"/>
      <c r="G82" s="68"/>
      <c r="H82" s="68"/>
      <c r="I82" s="68"/>
      <c r="J82" s="68"/>
      <c r="K82" s="68"/>
      <c r="L82" s="68"/>
      <c r="M82" s="101"/>
      <c r="N82" s="70"/>
      <c r="O82" s="90"/>
    </row>
    <row r="83" spans="1:15" s="40" customFormat="1" x14ac:dyDescent="0.25">
      <c r="A83" s="6"/>
      <c r="B83" s="52"/>
      <c r="C83" s="53"/>
      <c r="D83" s="52"/>
      <c r="E83" s="52"/>
      <c r="F83" s="52"/>
      <c r="G83" s="52">
        <v>2</v>
      </c>
      <c r="H83" s="52">
        <v>1</v>
      </c>
      <c r="I83" s="52">
        <v>5</v>
      </c>
      <c r="J83" s="52">
        <v>4</v>
      </c>
      <c r="K83" s="52"/>
      <c r="L83" s="52" t="s">
        <v>77</v>
      </c>
      <c r="M83" s="57">
        <f>+M84</f>
        <v>0</v>
      </c>
      <c r="N83" s="58">
        <f>+N84</f>
        <v>0</v>
      </c>
      <c r="O83" s="102"/>
    </row>
    <row r="84" spans="1:15" ht="15.75" thickBot="1" x14ac:dyDescent="0.3">
      <c r="A84" s="138"/>
      <c r="B84" s="139"/>
      <c r="C84" s="140"/>
      <c r="D84" s="139"/>
      <c r="E84" s="139"/>
      <c r="F84" s="139"/>
      <c r="G84" s="139">
        <v>2</v>
      </c>
      <c r="H84" s="139">
        <v>1</v>
      </c>
      <c r="I84" s="139">
        <v>5</v>
      </c>
      <c r="J84" s="139">
        <v>4</v>
      </c>
      <c r="K84" s="139" t="s">
        <v>33</v>
      </c>
      <c r="L84" s="139" t="s">
        <v>77</v>
      </c>
      <c r="M84" s="141"/>
      <c r="N84" s="142">
        <f>+M84</f>
        <v>0</v>
      </c>
    </row>
    <row r="85" spans="1:15" x14ac:dyDescent="0.25">
      <c r="A85" s="143"/>
      <c r="B85" s="143"/>
      <c r="C85" s="144"/>
      <c r="D85" s="143"/>
      <c r="E85" s="143"/>
      <c r="F85" s="143"/>
      <c r="G85" s="143"/>
      <c r="H85" s="143"/>
      <c r="I85" s="143"/>
      <c r="J85" s="143"/>
      <c r="K85" s="143"/>
      <c r="L85" s="143"/>
      <c r="M85" s="145"/>
      <c r="N85" s="145"/>
      <c r="O85" s="146"/>
    </row>
    <row r="86" spans="1:15" x14ac:dyDescent="0.25">
      <c r="A86" s="143"/>
      <c r="B86" s="143"/>
      <c r="C86" s="144"/>
      <c r="D86" s="143"/>
      <c r="E86" s="143"/>
      <c r="F86" s="143"/>
      <c r="G86" s="143"/>
      <c r="H86" s="143"/>
      <c r="I86" s="143"/>
      <c r="J86" s="143"/>
      <c r="K86" s="143"/>
      <c r="L86" s="143"/>
      <c r="M86" s="145"/>
      <c r="N86" s="145"/>
      <c r="O86" s="146"/>
    </row>
    <row r="87" spans="1:15" x14ac:dyDescent="0.25">
      <c r="A87" s="143"/>
      <c r="B87" s="143"/>
      <c r="C87" s="144"/>
      <c r="D87" s="143"/>
      <c r="E87" s="143"/>
      <c r="F87" s="143"/>
      <c r="G87" s="143"/>
      <c r="H87" s="143"/>
      <c r="I87" s="143"/>
      <c r="J87" s="143"/>
      <c r="K87" s="143"/>
      <c r="L87" s="143"/>
      <c r="M87" s="145"/>
      <c r="N87" s="145"/>
      <c r="O87" s="146"/>
    </row>
    <row r="88" spans="1:15" x14ac:dyDescent="0.25">
      <c r="A88" s="143"/>
      <c r="B88" s="143"/>
      <c r="C88" s="144"/>
      <c r="D88" s="143"/>
      <c r="E88" s="143"/>
      <c r="F88" s="143"/>
      <c r="G88" s="143"/>
      <c r="H88" s="143"/>
      <c r="I88" s="143"/>
      <c r="J88" s="143"/>
      <c r="K88" s="143"/>
      <c r="L88" s="143"/>
      <c r="M88" s="145"/>
      <c r="N88" s="145"/>
      <c r="O88" s="146"/>
    </row>
    <row r="89" spans="1:15" x14ac:dyDescent="0.25">
      <c r="A89" s="143"/>
      <c r="B89" s="143"/>
      <c r="C89" s="144"/>
      <c r="D89" s="143"/>
      <c r="E89" s="143"/>
      <c r="F89" s="143"/>
      <c r="G89" s="143"/>
      <c r="H89" s="143"/>
      <c r="I89" s="143"/>
      <c r="J89" s="143"/>
      <c r="K89" s="143"/>
      <c r="L89" s="143"/>
      <c r="M89" s="145"/>
      <c r="N89" s="145"/>
      <c r="O89" s="146"/>
    </row>
    <row r="90" spans="1:15" x14ac:dyDescent="0.25">
      <c r="A90" s="143"/>
      <c r="B90" s="143"/>
      <c r="C90" s="144"/>
      <c r="D90" s="143"/>
      <c r="E90" s="143"/>
      <c r="F90" s="143"/>
      <c r="G90" s="143"/>
      <c r="H90" s="143"/>
      <c r="I90" s="143"/>
      <c r="J90" s="143"/>
      <c r="K90" s="143"/>
      <c r="L90" s="143"/>
      <c r="M90" s="145"/>
      <c r="N90" s="145"/>
      <c r="O90" s="146"/>
    </row>
    <row r="91" spans="1:15" x14ac:dyDescent="0.25">
      <c r="A91" s="143"/>
      <c r="B91" s="143"/>
      <c r="C91" s="144"/>
      <c r="D91" s="143"/>
      <c r="E91" s="143"/>
      <c r="F91" s="143"/>
      <c r="G91" s="143"/>
      <c r="H91" s="143"/>
      <c r="I91" s="143"/>
      <c r="J91" s="143"/>
      <c r="K91" s="143"/>
      <c r="L91" s="143"/>
      <c r="M91" s="145"/>
      <c r="N91" s="145"/>
      <c r="O91" s="146"/>
    </row>
    <row r="92" spans="1:15" ht="15.75" thickBot="1" x14ac:dyDescent="0.3">
      <c r="A92" s="147"/>
      <c r="B92" s="143"/>
      <c r="C92" s="144"/>
      <c r="D92" s="143"/>
      <c r="E92" s="143"/>
      <c r="F92" s="143"/>
      <c r="G92" s="143"/>
      <c r="H92" s="143"/>
      <c r="I92" s="143"/>
      <c r="J92" s="143"/>
      <c r="K92" s="143"/>
      <c r="L92" s="143"/>
      <c r="M92" s="145"/>
      <c r="N92" s="145"/>
      <c r="O92" s="146"/>
    </row>
    <row r="93" spans="1:15" x14ac:dyDescent="0.25">
      <c r="A93" s="420" t="s">
        <v>12</v>
      </c>
      <c r="B93" s="421"/>
      <c r="C93" s="421"/>
      <c r="D93" s="421"/>
      <c r="E93" s="421"/>
      <c r="F93" s="421"/>
      <c r="G93" s="421"/>
      <c r="H93" s="421"/>
      <c r="I93" s="421"/>
      <c r="J93" s="421"/>
      <c r="K93" s="421"/>
      <c r="L93" s="421"/>
      <c r="M93" s="421"/>
      <c r="N93" s="422"/>
    </row>
    <row r="94" spans="1:15" x14ac:dyDescent="0.25">
      <c r="A94" s="411" t="s">
        <v>0</v>
      </c>
      <c r="B94" s="412"/>
      <c r="C94" s="412"/>
      <c r="D94" s="412"/>
      <c r="E94" s="412"/>
      <c r="F94" s="412"/>
      <c r="G94" s="412"/>
      <c r="H94" s="412"/>
      <c r="I94" s="412"/>
      <c r="J94" s="412"/>
      <c r="K94" s="412"/>
      <c r="L94" s="412"/>
      <c r="M94" s="412"/>
      <c r="N94" s="413"/>
    </row>
    <row r="95" spans="1:15" x14ac:dyDescent="0.25">
      <c r="A95" s="6" t="s">
        <v>1</v>
      </c>
      <c r="B95" s="7"/>
      <c r="C95" s="8"/>
      <c r="D95" s="7"/>
      <c r="E95" s="7"/>
      <c r="F95" s="7"/>
      <c r="G95" s="7"/>
      <c r="H95" s="7"/>
      <c r="I95" s="7"/>
      <c r="J95" s="7"/>
      <c r="K95" s="7"/>
      <c r="L95" s="7"/>
      <c r="M95" s="9" t="s">
        <v>3</v>
      </c>
      <c r="N95" s="10"/>
    </row>
    <row r="96" spans="1:15" x14ac:dyDescent="0.25">
      <c r="A96" s="13" t="s">
        <v>4</v>
      </c>
      <c r="B96" s="7" t="s">
        <v>5</v>
      </c>
      <c r="C96" s="14"/>
      <c r="D96" s="7"/>
      <c r="E96" s="7"/>
      <c r="F96" s="7"/>
      <c r="G96" s="7"/>
      <c r="H96" s="7"/>
      <c r="I96" s="7"/>
      <c r="J96" s="7"/>
      <c r="K96" s="7"/>
      <c r="L96" s="7"/>
      <c r="M96" s="9" t="s">
        <v>78</v>
      </c>
      <c r="N96" s="10"/>
    </row>
    <row r="97" spans="1:17" x14ac:dyDescent="0.25">
      <c r="A97" s="6" t="s">
        <v>7</v>
      </c>
      <c r="B97" s="7"/>
      <c r="C97" s="14"/>
      <c r="D97" s="7"/>
      <c r="E97" s="7"/>
      <c r="F97" s="7"/>
      <c r="G97" s="7"/>
      <c r="H97" s="7"/>
      <c r="I97" s="7"/>
      <c r="J97" s="7"/>
      <c r="K97" s="7"/>
      <c r="L97" s="7"/>
      <c r="M97" s="9" t="s">
        <v>6</v>
      </c>
      <c r="N97" s="10"/>
    </row>
    <row r="98" spans="1:17" x14ac:dyDescent="0.25">
      <c r="A98" s="411" t="s">
        <v>9</v>
      </c>
      <c r="B98" s="412"/>
      <c r="C98" s="412"/>
      <c r="D98" s="412"/>
      <c r="E98" s="412"/>
      <c r="F98" s="412"/>
      <c r="G98" s="412"/>
      <c r="H98" s="412"/>
      <c r="I98" s="412"/>
      <c r="J98" s="412"/>
      <c r="K98" s="412"/>
      <c r="L98" s="412"/>
      <c r="M98" s="412"/>
      <c r="N98" s="413"/>
    </row>
    <row r="99" spans="1:17" s="28" customFormat="1" ht="13.5" thickBot="1" x14ac:dyDescent="0.25">
      <c r="A99" s="13" t="s">
        <v>79</v>
      </c>
      <c r="B99" s="14"/>
      <c r="C99" s="8"/>
      <c r="D99" s="14"/>
      <c r="E99" s="14"/>
      <c r="F99" s="14"/>
      <c r="G99" s="14"/>
      <c r="H99" s="14"/>
      <c r="I99" s="14"/>
      <c r="J99" s="14"/>
      <c r="K99" s="14"/>
      <c r="L99" s="148" t="s">
        <v>11</v>
      </c>
      <c r="M99" s="149"/>
      <c r="N99" s="150"/>
      <c r="O99" s="151"/>
    </row>
    <row r="100" spans="1:17" s="28" customFormat="1" ht="13.5" thickBot="1" x14ac:dyDescent="0.25">
      <c r="A100" s="152" t="s">
        <v>12</v>
      </c>
      <c r="B100" s="153"/>
      <c r="C100" s="154"/>
      <c r="D100" s="153"/>
      <c r="E100" s="153"/>
      <c r="F100" s="153"/>
      <c r="G100" s="153"/>
      <c r="H100" s="153"/>
      <c r="I100" s="153" t="s">
        <v>80</v>
      </c>
      <c r="J100" s="153"/>
      <c r="K100" s="153"/>
      <c r="L100" s="153"/>
      <c r="M100" s="155" t="s">
        <v>14</v>
      </c>
      <c r="N100" s="156" t="s">
        <v>15</v>
      </c>
      <c r="O100" s="151"/>
    </row>
    <row r="101" spans="1:17" s="28" customFormat="1" ht="13.5" thickBot="1" x14ac:dyDescent="0.25">
      <c r="A101" s="152" t="s">
        <v>16</v>
      </c>
      <c r="B101" s="153" t="s">
        <v>17</v>
      </c>
      <c r="C101" s="157" t="s">
        <v>18</v>
      </c>
      <c r="D101" s="153" t="s">
        <v>19</v>
      </c>
      <c r="E101" s="153" t="s">
        <v>20</v>
      </c>
      <c r="F101" s="153" t="s">
        <v>21</v>
      </c>
      <c r="G101" s="153" t="s">
        <v>22</v>
      </c>
      <c r="H101" s="153" t="s">
        <v>81</v>
      </c>
      <c r="I101" s="153"/>
      <c r="J101" s="153"/>
      <c r="K101" s="153"/>
      <c r="L101" s="158" t="s">
        <v>82</v>
      </c>
      <c r="M101" s="155" t="s">
        <v>24</v>
      </c>
      <c r="N101" s="36" t="s">
        <v>25</v>
      </c>
      <c r="O101" s="151"/>
    </row>
    <row r="102" spans="1:17" ht="15.75" thickBot="1" x14ac:dyDescent="0.3">
      <c r="A102" s="6" t="s">
        <v>26</v>
      </c>
      <c r="B102" s="7" t="s">
        <v>27</v>
      </c>
      <c r="C102" s="159">
        <v>100</v>
      </c>
      <c r="D102" s="7" t="s">
        <v>28</v>
      </c>
      <c r="E102" s="7">
        <v>98</v>
      </c>
      <c r="F102" s="7">
        <v>99</v>
      </c>
      <c r="G102" s="7">
        <v>9999</v>
      </c>
      <c r="H102" s="7"/>
      <c r="I102" s="7"/>
      <c r="J102" s="7"/>
      <c r="K102" s="7"/>
      <c r="L102" s="7"/>
      <c r="M102" s="9"/>
      <c r="N102" s="10"/>
      <c r="O102" s="160"/>
      <c r="P102" s="160"/>
    </row>
    <row r="103" spans="1:17" s="40" customFormat="1" ht="15.75" x14ac:dyDescent="0.25">
      <c r="A103" s="45"/>
      <c r="B103" s="46"/>
      <c r="C103" s="47"/>
      <c r="D103" s="46"/>
      <c r="E103" s="46"/>
      <c r="F103" s="46"/>
      <c r="G103" s="46">
        <v>2</v>
      </c>
      <c r="H103" s="46"/>
      <c r="I103" s="46"/>
      <c r="J103" s="46"/>
      <c r="K103" s="46"/>
      <c r="L103" s="46" t="s">
        <v>83</v>
      </c>
      <c r="M103" s="161">
        <f>+M104+M118+M124+M129+M140+M160+M199+M155</f>
        <v>4326887</v>
      </c>
      <c r="N103" s="162">
        <f>+N104+N118+N124+N129+N140+N160+N199+N155</f>
        <v>2683778</v>
      </c>
      <c r="O103" s="105"/>
      <c r="P103" s="105"/>
      <c r="Q103" s="137"/>
    </row>
    <row r="104" spans="1:17" s="40" customFormat="1" ht="15.75" x14ac:dyDescent="0.25">
      <c r="A104" s="6"/>
      <c r="B104" s="52"/>
      <c r="C104" s="53"/>
      <c r="D104" s="52"/>
      <c r="E104" s="52"/>
      <c r="F104" s="52"/>
      <c r="G104" s="52">
        <v>2</v>
      </c>
      <c r="H104" s="52">
        <v>2</v>
      </c>
      <c r="I104" s="52">
        <v>1</v>
      </c>
      <c r="J104" s="52"/>
      <c r="K104" s="52"/>
      <c r="L104" s="52" t="s">
        <v>84</v>
      </c>
      <c r="M104" s="163">
        <f>SUM(M105:M116)</f>
        <v>963259</v>
      </c>
      <c r="N104" s="164">
        <f>SUM(N105:N116)</f>
        <v>499494</v>
      </c>
      <c r="O104" s="105"/>
      <c r="P104" s="105"/>
    </row>
    <row r="105" spans="1:17" s="113" customFormat="1" ht="0.75" hidden="1" customHeight="1" x14ac:dyDescent="0.25">
      <c r="A105" s="67"/>
      <c r="B105" s="68"/>
      <c r="C105" s="53"/>
      <c r="D105" s="68"/>
      <c r="E105" s="68"/>
      <c r="F105" s="68"/>
      <c r="G105" s="68"/>
      <c r="H105" s="68"/>
      <c r="I105" s="68"/>
      <c r="J105" s="68"/>
      <c r="K105" s="68"/>
      <c r="L105" s="68"/>
      <c r="M105" s="165"/>
      <c r="N105" s="166"/>
      <c r="O105" s="105"/>
    </row>
    <row r="106" spans="1:17" s="113" customFormat="1" ht="15.75" customHeight="1" x14ac:dyDescent="0.25">
      <c r="A106" s="67"/>
      <c r="B106" s="68"/>
      <c r="C106" s="53"/>
      <c r="D106" s="121"/>
      <c r="E106" s="121"/>
      <c r="F106" s="121"/>
      <c r="G106" s="115">
        <v>2</v>
      </c>
      <c r="H106" s="115">
        <v>2</v>
      </c>
      <c r="I106" s="115">
        <v>1</v>
      </c>
      <c r="J106" s="115">
        <v>1</v>
      </c>
      <c r="K106" s="115" t="s">
        <v>33</v>
      </c>
      <c r="L106" s="115" t="s">
        <v>85</v>
      </c>
      <c r="M106" s="99">
        <f>+'[1]TOTAL PROGRAMA 01'!M85</f>
        <v>0</v>
      </c>
      <c r="N106" s="100">
        <f>+'[1]TOTAL PROGRAMA 01'!N85</f>
        <v>0</v>
      </c>
      <c r="O106" s="105"/>
    </row>
    <row r="107" spans="1:17" s="40" customFormat="1" ht="15.75" x14ac:dyDescent="0.25">
      <c r="A107" s="6"/>
      <c r="B107" s="52"/>
      <c r="C107" s="53"/>
      <c r="D107" s="52"/>
      <c r="E107" s="52"/>
      <c r="F107" s="52"/>
      <c r="G107" s="68">
        <v>2</v>
      </c>
      <c r="H107" s="68">
        <v>2</v>
      </c>
      <c r="I107" s="68">
        <v>1</v>
      </c>
      <c r="J107" s="68">
        <v>2</v>
      </c>
      <c r="K107" s="68" t="s">
        <v>33</v>
      </c>
      <c r="L107" s="68" t="s">
        <v>86</v>
      </c>
      <c r="M107" s="81">
        <f>+'[1]TOTAL PROGRAMA 01'!M86</f>
        <v>1278</v>
      </c>
      <c r="N107" s="82">
        <f>+'[1]TOTAL PROGRAMA 01'!N86</f>
        <v>36</v>
      </c>
      <c r="O107" s="105"/>
    </row>
    <row r="108" spans="1:17" ht="15.75" x14ac:dyDescent="0.25">
      <c r="A108" s="67"/>
      <c r="B108" s="68"/>
      <c r="C108" s="53"/>
      <c r="D108" s="68"/>
      <c r="E108" s="68"/>
      <c r="F108" s="68"/>
      <c r="G108" s="68">
        <v>2</v>
      </c>
      <c r="H108" s="68">
        <v>2</v>
      </c>
      <c r="I108" s="68">
        <v>1</v>
      </c>
      <c r="J108" s="68">
        <v>3</v>
      </c>
      <c r="K108" s="68" t="s">
        <v>33</v>
      </c>
      <c r="L108" s="68" t="s">
        <v>87</v>
      </c>
      <c r="M108" s="81">
        <f>+'[1]TOTAL PROGRAMA 01'!M87</f>
        <v>730439</v>
      </c>
      <c r="N108" s="82">
        <f>+'[1]TOTAL PROGRAMA 01'!N87</f>
        <v>391447</v>
      </c>
      <c r="O108" s="105"/>
    </row>
    <row r="109" spans="1:17" ht="15.75" x14ac:dyDescent="0.25">
      <c r="A109" s="67"/>
      <c r="B109" s="68"/>
      <c r="C109" s="53"/>
      <c r="D109" s="68"/>
      <c r="E109" s="68"/>
      <c r="F109" s="68"/>
      <c r="G109" s="68">
        <v>2</v>
      </c>
      <c r="H109" s="68">
        <v>2</v>
      </c>
      <c r="I109" s="68">
        <v>1</v>
      </c>
      <c r="J109" s="68">
        <v>4</v>
      </c>
      <c r="K109" s="68" t="s">
        <v>33</v>
      </c>
      <c r="L109" s="68" t="s">
        <v>88</v>
      </c>
      <c r="M109" s="81">
        <f>+'[1]TOTAL PROGRAMA 01'!M88</f>
        <v>0</v>
      </c>
      <c r="N109" s="82">
        <f>+'[1]TOTAL PROGRAMA 01'!N88</f>
        <v>0</v>
      </c>
      <c r="O109" s="105"/>
    </row>
    <row r="110" spans="1:17" ht="15.75" x14ac:dyDescent="0.25">
      <c r="A110" s="67"/>
      <c r="B110" s="68"/>
      <c r="C110" s="53"/>
      <c r="D110" s="68"/>
      <c r="E110" s="68"/>
      <c r="F110" s="68"/>
      <c r="G110" s="68">
        <v>2</v>
      </c>
      <c r="H110" s="68">
        <v>2</v>
      </c>
      <c r="I110" s="68">
        <v>1</v>
      </c>
      <c r="J110" s="68">
        <v>5</v>
      </c>
      <c r="K110" s="68" t="s">
        <v>33</v>
      </c>
      <c r="L110" s="68" t="s">
        <v>89</v>
      </c>
      <c r="M110" s="81">
        <f>+'[1]TOTAL PROGRAMA 01'!M89+'[1]TOTAL PROGRAMA 12'!L54</f>
        <v>228415</v>
      </c>
      <c r="N110" s="82">
        <f>+'[1]TOTAL PROGRAMA 01'!N89+'[1]TOTAL PROGRAMA 12'!M54</f>
        <v>77321</v>
      </c>
      <c r="O110" s="105"/>
    </row>
    <row r="111" spans="1:17" ht="15.75" x14ac:dyDescent="0.25">
      <c r="A111" s="67"/>
      <c r="B111" s="68"/>
      <c r="C111" s="53"/>
      <c r="D111" s="68"/>
      <c r="E111" s="68"/>
      <c r="F111" s="68"/>
      <c r="G111" s="92">
        <v>2</v>
      </c>
      <c r="H111" s="92">
        <v>2</v>
      </c>
      <c r="I111" s="167">
        <v>1</v>
      </c>
      <c r="J111" s="168">
        <v>6</v>
      </c>
      <c r="K111" s="68" t="s">
        <v>33</v>
      </c>
      <c r="L111" s="68" t="s">
        <v>90</v>
      </c>
      <c r="M111" s="99">
        <f>+'[1]TOTAL PROGRAMA 12'!L55+'[1]TOTAL PROGRAMA 01'!M90</f>
        <v>3127</v>
      </c>
      <c r="N111" s="100">
        <f>+'[1]TOTAL PROGRAMA 12'!M55+'[1]TOTAL PROGRAMA 01'!N90</f>
        <v>3127</v>
      </c>
      <c r="O111" s="105"/>
    </row>
    <row r="112" spans="1:17" s="113" customFormat="1" ht="15.75" hidden="1" x14ac:dyDescent="0.25">
      <c r="A112" s="67"/>
      <c r="B112" s="68"/>
      <c r="C112" s="53">
        <v>104</v>
      </c>
      <c r="D112" s="74"/>
      <c r="E112" s="74"/>
      <c r="F112" s="74"/>
      <c r="G112" s="85">
        <v>2</v>
      </c>
      <c r="H112" s="85">
        <v>2</v>
      </c>
      <c r="I112" s="169">
        <v>1</v>
      </c>
      <c r="J112" s="170">
        <v>6</v>
      </c>
      <c r="K112" s="74" t="s">
        <v>33</v>
      </c>
      <c r="L112" s="74" t="s">
        <v>90</v>
      </c>
      <c r="M112" s="171"/>
      <c r="N112" s="172"/>
      <c r="O112" s="105"/>
    </row>
    <row r="113" spans="1:16" ht="15.75" x14ac:dyDescent="0.25">
      <c r="A113" s="67"/>
      <c r="B113" s="68"/>
      <c r="C113" s="53"/>
      <c r="D113" s="68"/>
      <c r="E113" s="68"/>
      <c r="F113" s="68"/>
      <c r="G113" s="68">
        <v>2</v>
      </c>
      <c r="H113" s="68">
        <v>2</v>
      </c>
      <c r="I113" s="68">
        <v>1</v>
      </c>
      <c r="J113" s="68">
        <v>6</v>
      </c>
      <c r="K113" s="68" t="s">
        <v>37</v>
      </c>
      <c r="L113" s="68" t="s">
        <v>91</v>
      </c>
      <c r="M113" s="81">
        <f>+'[1]TOTAL PROGRAMA 01'!M91</f>
        <v>0</v>
      </c>
      <c r="N113" s="82">
        <f>+'[1]TOTAL PROGRAMA 01'!N91</f>
        <v>0</v>
      </c>
      <c r="O113" s="105"/>
    </row>
    <row r="114" spans="1:16" s="113" customFormat="1" ht="14.25" customHeight="1" x14ac:dyDescent="0.25">
      <c r="A114" s="67"/>
      <c r="B114" s="68"/>
      <c r="C114" s="53"/>
      <c r="D114" s="68"/>
      <c r="E114" s="68"/>
      <c r="F114" s="68"/>
      <c r="G114" s="68">
        <v>2</v>
      </c>
      <c r="H114" s="68">
        <v>2</v>
      </c>
      <c r="I114" s="68">
        <v>1</v>
      </c>
      <c r="J114" s="68">
        <v>7</v>
      </c>
      <c r="K114" s="68" t="s">
        <v>33</v>
      </c>
      <c r="L114" s="68" t="s">
        <v>92</v>
      </c>
      <c r="M114" s="81">
        <f>+'[1]TOTAL PROGRAMA 01'!M92+'[1]TOTAL PROGRAMA 12'!L56</f>
        <v>0</v>
      </c>
      <c r="N114" s="82">
        <f>+'[1]TOTAL PROGRAMA 01'!N92+'[1]TOTAL PROGRAMA 12'!M56</f>
        <v>24047</v>
      </c>
      <c r="O114" s="105"/>
    </row>
    <row r="115" spans="1:16" s="91" customFormat="1" ht="0.75" hidden="1" customHeight="1" x14ac:dyDescent="0.25">
      <c r="A115" s="83"/>
      <c r="B115" s="84"/>
      <c r="C115" s="53">
        <v>104</v>
      </c>
      <c r="D115" s="84"/>
      <c r="E115" s="84"/>
      <c r="F115" s="84"/>
      <c r="G115" s="84">
        <v>2</v>
      </c>
      <c r="H115" s="84">
        <v>2</v>
      </c>
      <c r="I115" s="84">
        <v>1</v>
      </c>
      <c r="J115" s="84">
        <v>7</v>
      </c>
      <c r="K115" s="84" t="s">
        <v>33</v>
      </c>
      <c r="L115" s="84" t="s">
        <v>92</v>
      </c>
      <c r="M115" s="116"/>
      <c r="N115" s="117"/>
      <c r="O115" s="105"/>
    </row>
    <row r="116" spans="1:16" ht="15" customHeight="1" x14ac:dyDescent="0.25">
      <c r="A116" s="67"/>
      <c r="B116" s="68"/>
      <c r="C116" s="53"/>
      <c r="D116" s="68"/>
      <c r="E116" s="68"/>
      <c r="F116" s="68"/>
      <c r="G116" s="68">
        <v>2</v>
      </c>
      <c r="H116" s="68">
        <v>2</v>
      </c>
      <c r="I116" s="68">
        <v>1</v>
      </c>
      <c r="J116" s="68">
        <v>8</v>
      </c>
      <c r="K116" s="68" t="s">
        <v>33</v>
      </c>
      <c r="L116" s="68" t="s">
        <v>93</v>
      </c>
      <c r="M116" s="81">
        <f>+'[1]TOTAL PROGRAMA 01'!M93</f>
        <v>0</v>
      </c>
      <c r="N116" s="82">
        <f>+'[1]TOTAL PROGRAMA 01'!N93</f>
        <v>3516</v>
      </c>
      <c r="O116" s="105"/>
    </row>
    <row r="117" spans="1:16" ht="8.25" customHeight="1" x14ac:dyDescent="0.25">
      <c r="A117" s="67"/>
      <c r="B117" s="68"/>
      <c r="C117" s="53"/>
      <c r="D117" s="68"/>
      <c r="E117" s="68"/>
      <c r="F117" s="68"/>
      <c r="G117" s="68"/>
      <c r="H117" s="68"/>
      <c r="I117" s="68"/>
      <c r="J117" s="68"/>
      <c r="K117" s="68"/>
      <c r="L117" s="68"/>
      <c r="M117" s="165"/>
      <c r="N117" s="166"/>
      <c r="O117" s="105"/>
    </row>
    <row r="118" spans="1:16" s="40" customFormat="1" ht="15.75" x14ac:dyDescent="0.25">
      <c r="A118" s="6"/>
      <c r="B118" s="52"/>
      <c r="C118" s="53"/>
      <c r="D118" s="52"/>
      <c r="E118" s="52"/>
      <c r="F118" s="52"/>
      <c r="G118" s="52">
        <v>2</v>
      </c>
      <c r="H118" s="52">
        <v>2</v>
      </c>
      <c r="I118" s="52">
        <v>2</v>
      </c>
      <c r="J118" s="52"/>
      <c r="K118" s="52"/>
      <c r="L118" s="52" t="s">
        <v>94</v>
      </c>
      <c r="M118" s="163">
        <f>+M119+M121+M122</f>
        <v>57798</v>
      </c>
      <c r="N118" s="164">
        <f>+N119+N121+N122</f>
        <v>11188</v>
      </c>
      <c r="O118" s="105"/>
      <c r="P118" s="105"/>
    </row>
    <row r="119" spans="1:16" s="40" customFormat="1" ht="14.25" customHeight="1" x14ac:dyDescent="0.25">
      <c r="A119" s="6"/>
      <c r="B119" s="52"/>
      <c r="C119" s="53"/>
      <c r="D119" s="52"/>
      <c r="E119" s="52"/>
      <c r="F119" s="52"/>
      <c r="G119" s="68">
        <v>2</v>
      </c>
      <c r="H119" s="68">
        <v>2</v>
      </c>
      <c r="I119" s="68">
        <v>2</v>
      </c>
      <c r="J119" s="68">
        <v>1</v>
      </c>
      <c r="K119" s="68" t="s">
        <v>33</v>
      </c>
      <c r="L119" s="68" t="s">
        <v>95</v>
      </c>
      <c r="M119" s="81">
        <f>+'[1]TOTAL PROGRAMA.11'!M41+'[1]TOTAL PROGRAMA 01'!M96+'[1]TOTAL PROGRAMA 12'!L59</f>
        <v>771</v>
      </c>
      <c r="N119" s="82">
        <f>+'[1]TOTAL PROGRAMA.11'!N41+'[1]TOTAL PROGRAMA 01'!N96+'[1]TOTAL PROGRAMA 12'!M59</f>
        <v>771</v>
      </c>
      <c r="O119" s="173"/>
    </row>
    <row r="120" spans="1:16" s="113" customFormat="1" hidden="1" x14ac:dyDescent="0.25">
      <c r="A120" s="67"/>
      <c r="B120" s="68"/>
      <c r="C120" s="53">
        <v>104</v>
      </c>
      <c r="D120" s="74"/>
      <c r="E120" s="74"/>
      <c r="F120" s="74"/>
      <c r="G120" s="74">
        <v>2</v>
      </c>
      <c r="H120" s="74">
        <v>2</v>
      </c>
      <c r="I120" s="74">
        <v>2</v>
      </c>
      <c r="J120" s="74">
        <v>1</v>
      </c>
      <c r="K120" s="74" t="s">
        <v>33</v>
      </c>
      <c r="L120" s="74" t="s">
        <v>95</v>
      </c>
      <c r="M120" s="96"/>
      <c r="N120" s="89"/>
      <c r="O120" s="173"/>
    </row>
    <row r="121" spans="1:16" s="78" customFormat="1" ht="0.75" hidden="1" customHeight="1" x14ac:dyDescent="0.25">
      <c r="A121" s="94"/>
      <c r="B121" s="95"/>
      <c r="C121" s="174">
        <v>104</v>
      </c>
      <c r="D121" s="95"/>
      <c r="E121" s="95"/>
      <c r="F121" s="95"/>
      <c r="G121" s="95">
        <v>2</v>
      </c>
      <c r="H121" s="95">
        <v>2</v>
      </c>
      <c r="I121" s="95">
        <v>2</v>
      </c>
      <c r="J121" s="95">
        <v>1</v>
      </c>
      <c r="K121" s="95" t="s">
        <v>33</v>
      </c>
      <c r="L121" s="95" t="s">
        <v>95</v>
      </c>
      <c r="M121" s="175">
        <f>+'[1]TOTAL PROGRAMA 12'!L60</f>
        <v>0</v>
      </c>
      <c r="N121" s="176">
        <f>+'[1]TOTAL PROGRAMA 12'!M60</f>
        <v>0</v>
      </c>
      <c r="O121" s="173"/>
    </row>
    <row r="122" spans="1:16" ht="14.25" customHeight="1" x14ac:dyDescent="0.25">
      <c r="A122" s="67"/>
      <c r="B122" s="68"/>
      <c r="C122" s="53"/>
      <c r="D122" s="68"/>
      <c r="E122" s="68"/>
      <c r="F122" s="68"/>
      <c r="G122" s="68">
        <v>2</v>
      </c>
      <c r="H122" s="68">
        <v>2</v>
      </c>
      <c r="I122" s="68">
        <v>2</v>
      </c>
      <c r="J122" s="68">
        <v>2</v>
      </c>
      <c r="K122" s="68" t="s">
        <v>33</v>
      </c>
      <c r="L122" s="68" t="s">
        <v>96</v>
      </c>
      <c r="M122" s="81">
        <f>+'[1]TOTAL PROGRAMA 01'!M97+'[1]TOTAL PROGRAMA 12'!L61</f>
        <v>57027</v>
      </c>
      <c r="N122" s="82">
        <f>+'[1]TOTAL PROGRAMA 01'!N97+'[1]TOTAL PROGRAMA 12'!M61</f>
        <v>10417</v>
      </c>
      <c r="O122" s="173"/>
      <c r="P122" s="16"/>
    </row>
    <row r="123" spans="1:16" ht="8.25" customHeight="1" x14ac:dyDescent="0.25">
      <c r="A123" s="67"/>
      <c r="B123" s="68"/>
      <c r="C123" s="53"/>
      <c r="D123" s="68"/>
      <c r="E123" s="68"/>
      <c r="F123" s="68"/>
      <c r="G123" s="143"/>
      <c r="H123" s="143"/>
      <c r="I123" s="143"/>
      <c r="J123" s="143"/>
      <c r="K123" s="143"/>
      <c r="L123" s="143"/>
      <c r="M123" s="145"/>
      <c r="N123" s="177"/>
    </row>
    <row r="124" spans="1:16" s="40" customFormat="1" ht="15.75" x14ac:dyDescent="0.25">
      <c r="A124" s="6"/>
      <c r="B124" s="52"/>
      <c r="C124" s="53"/>
      <c r="D124" s="52"/>
      <c r="E124" s="52"/>
      <c r="F124" s="52"/>
      <c r="G124" s="52">
        <v>2</v>
      </c>
      <c r="H124" s="52">
        <v>2</v>
      </c>
      <c r="I124" s="52">
        <v>3</v>
      </c>
      <c r="J124" s="52"/>
      <c r="K124" s="52"/>
      <c r="L124" s="52" t="s">
        <v>97</v>
      </c>
      <c r="M124" s="163">
        <f>+M125+M126+M127</f>
        <v>299749</v>
      </c>
      <c r="N124" s="164">
        <f>++N125+N126+N127</f>
        <v>527784</v>
      </c>
      <c r="O124" s="59"/>
      <c r="P124" s="59"/>
    </row>
    <row r="125" spans="1:16" ht="17.25" customHeight="1" x14ac:dyDescent="0.25">
      <c r="A125" s="67"/>
      <c r="B125" s="68"/>
      <c r="C125" s="53"/>
      <c r="D125" s="68"/>
      <c r="E125" s="68"/>
      <c r="F125" s="68"/>
      <c r="G125" s="68">
        <v>2</v>
      </c>
      <c r="H125" s="68">
        <v>2</v>
      </c>
      <c r="I125" s="68">
        <v>3</v>
      </c>
      <c r="J125" s="68">
        <v>1</v>
      </c>
      <c r="K125" s="68" t="s">
        <v>33</v>
      </c>
      <c r="L125" s="68" t="s">
        <v>98</v>
      </c>
      <c r="M125" s="81">
        <f>+'[1]TOTAL PROGRAMA 01'!M102+'[1]TOTAL PROGRAMA.11'!M44+'[1]TOTAL PROGRAMA 12'!L63</f>
        <v>163615</v>
      </c>
      <c r="N125" s="82">
        <f>+'[1]TOTAL PROGRAMA 01'!N102+'[1]TOTAL PROGRAMA.11'!N44+'[1]TOTAL PROGRAMA 12'!M63</f>
        <v>391650</v>
      </c>
      <c r="O125" s="72"/>
    </row>
    <row r="126" spans="1:16" s="91" customFormat="1" hidden="1" x14ac:dyDescent="0.25">
      <c r="A126" s="83"/>
      <c r="B126" s="84"/>
      <c r="C126" s="53">
        <v>104</v>
      </c>
      <c r="D126" s="74"/>
      <c r="E126" s="74"/>
      <c r="F126" s="74"/>
      <c r="G126" s="74">
        <v>2</v>
      </c>
      <c r="H126" s="74">
        <v>2</v>
      </c>
      <c r="I126" s="74">
        <v>3</v>
      </c>
      <c r="J126" s="74">
        <v>1</v>
      </c>
      <c r="K126" s="74" t="s">
        <v>33</v>
      </c>
      <c r="L126" s="74" t="s">
        <v>98</v>
      </c>
      <c r="M126" s="96"/>
      <c r="N126" s="89">
        <f>+M126</f>
        <v>0</v>
      </c>
      <c r="O126" s="3"/>
    </row>
    <row r="127" spans="1:16" s="113" customFormat="1" ht="18" customHeight="1" x14ac:dyDescent="0.25">
      <c r="A127" s="67"/>
      <c r="B127" s="68"/>
      <c r="C127" s="110"/>
      <c r="D127" s="68"/>
      <c r="E127" s="68"/>
      <c r="F127" s="68"/>
      <c r="G127" s="68">
        <v>2</v>
      </c>
      <c r="H127" s="68">
        <v>2</v>
      </c>
      <c r="I127" s="68">
        <v>3</v>
      </c>
      <c r="J127" s="68">
        <v>2</v>
      </c>
      <c r="K127" s="68" t="s">
        <v>33</v>
      </c>
      <c r="L127" s="68" t="s">
        <v>99</v>
      </c>
      <c r="M127" s="81">
        <f>+'[1]TOTAL PROGRAMA 12'!L65+'[1]TOTAL PROGRAMA 01'!M103</f>
        <v>136134</v>
      </c>
      <c r="N127" s="82">
        <f>+'[1]TOTAL PROGRAMA 12'!M65+'[1]TOTAL PROGRAMA 01'!N103</f>
        <v>136134</v>
      </c>
    </row>
    <row r="128" spans="1:16" ht="3.75" customHeight="1" x14ac:dyDescent="0.25">
      <c r="A128" s="67"/>
      <c r="B128" s="68"/>
      <c r="C128" s="53"/>
      <c r="D128" s="68"/>
      <c r="E128" s="68"/>
      <c r="F128" s="68"/>
      <c r="G128" s="68"/>
      <c r="H128" s="68"/>
      <c r="I128" s="68"/>
      <c r="J128" s="68"/>
      <c r="K128" s="68"/>
      <c r="L128" s="68"/>
      <c r="M128" s="165"/>
      <c r="N128" s="166"/>
      <c r="O128" s="160"/>
    </row>
    <row r="129" spans="1:16" s="40" customFormat="1" ht="15.75" x14ac:dyDescent="0.25">
      <c r="A129" s="6"/>
      <c r="B129" s="52"/>
      <c r="C129" s="53"/>
      <c r="D129" s="52"/>
      <c r="E129" s="52"/>
      <c r="F129" s="52"/>
      <c r="G129" s="52">
        <v>2</v>
      </c>
      <c r="H129" s="52">
        <v>2</v>
      </c>
      <c r="I129" s="52">
        <v>4</v>
      </c>
      <c r="J129" s="52"/>
      <c r="K129" s="52"/>
      <c r="L129" s="52" t="s">
        <v>100</v>
      </c>
      <c r="M129" s="163">
        <f>SUM(M130:M137)</f>
        <v>254383</v>
      </c>
      <c r="N129" s="164">
        <f>SUM(N130:N137)</f>
        <v>251499</v>
      </c>
      <c r="O129" s="63"/>
      <c r="P129" s="63"/>
    </row>
    <row r="130" spans="1:16" ht="14.25" customHeight="1" x14ac:dyDescent="0.25">
      <c r="A130" s="67"/>
      <c r="B130" s="68"/>
      <c r="C130" s="53"/>
      <c r="D130" s="68"/>
      <c r="E130" s="68"/>
      <c r="F130" s="68"/>
      <c r="G130" s="68">
        <v>2</v>
      </c>
      <c r="H130" s="68">
        <v>2</v>
      </c>
      <c r="I130" s="68">
        <v>4</v>
      </c>
      <c r="J130" s="68">
        <v>1</v>
      </c>
      <c r="K130" s="68" t="s">
        <v>33</v>
      </c>
      <c r="L130" s="68" t="s">
        <v>101</v>
      </c>
      <c r="M130" s="81">
        <f>+'[1]TOTAL PROGRAMA 01'!M106+'[1]TOTAL PROGRAMA 12'!L68+'[1]TOTAL PROGRAMA.11'!M47</f>
        <v>106650</v>
      </c>
      <c r="N130" s="82">
        <f>+'[1]TOTAL PROGRAMA 01'!N106+'[1]TOTAL PROGRAMA 12'!M68+'[1]TOTAL PROGRAMA.11'!N47</f>
        <v>106650</v>
      </c>
    </row>
    <row r="131" spans="1:16" s="91" customFormat="1" ht="0.75" hidden="1" customHeight="1" x14ac:dyDescent="0.25">
      <c r="A131" s="83"/>
      <c r="B131" s="84"/>
      <c r="C131" s="53">
        <v>104</v>
      </c>
      <c r="D131" s="84"/>
      <c r="E131" s="84"/>
      <c r="F131" s="84"/>
      <c r="G131" s="84">
        <v>2</v>
      </c>
      <c r="H131" s="84">
        <v>2</v>
      </c>
      <c r="I131" s="84">
        <v>4</v>
      </c>
      <c r="J131" s="84">
        <v>1</v>
      </c>
      <c r="K131" s="84" t="s">
        <v>33</v>
      </c>
      <c r="L131" s="84" t="s">
        <v>101</v>
      </c>
      <c r="M131" s="116"/>
      <c r="N131" s="117"/>
      <c r="O131" s="3"/>
    </row>
    <row r="132" spans="1:16" hidden="1" x14ac:dyDescent="0.25">
      <c r="A132" s="67"/>
      <c r="B132" s="68"/>
      <c r="C132" s="53"/>
      <c r="D132" s="68"/>
      <c r="E132" s="68"/>
      <c r="F132" s="68"/>
      <c r="G132" s="68">
        <v>2</v>
      </c>
      <c r="H132" s="68">
        <v>2</v>
      </c>
      <c r="I132" s="68">
        <v>4</v>
      </c>
      <c r="J132" s="68">
        <v>2</v>
      </c>
      <c r="K132" s="68" t="s">
        <v>33</v>
      </c>
      <c r="L132" s="68" t="s">
        <v>102</v>
      </c>
      <c r="M132" s="81"/>
      <c r="N132" s="82"/>
    </row>
    <row r="133" spans="1:16" ht="14.25" customHeight="1" x14ac:dyDescent="0.25">
      <c r="A133" s="67"/>
      <c r="B133" s="68"/>
      <c r="C133" s="53"/>
      <c r="D133" s="68"/>
      <c r="E133" s="68"/>
      <c r="F133" s="68"/>
      <c r="G133" s="97">
        <v>2</v>
      </c>
      <c r="H133" s="97">
        <v>2</v>
      </c>
      <c r="I133" s="97">
        <v>4</v>
      </c>
      <c r="J133" s="97">
        <v>2</v>
      </c>
      <c r="K133" s="97" t="s">
        <v>33</v>
      </c>
      <c r="L133" s="97" t="s">
        <v>102</v>
      </c>
      <c r="M133" s="81">
        <f>+'[1]TOTAL PROGRAMA 01'!M107</f>
        <v>147733</v>
      </c>
      <c r="N133" s="82">
        <f>+'[1]TOTAL PROGRAMA 01'!N107</f>
        <v>144849</v>
      </c>
      <c r="O133" s="72"/>
    </row>
    <row r="134" spans="1:16" s="91" customFormat="1" ht="15" hidden="1" customHeight="1" x14ac:dyDescent="0.25">
      <c r="A134" s="83"/>
      <c r="B134" s="84"/>
      <c r="C134" s="53">
        <v>104</v>
      </c>
      <c r="D134" s="74"/>
      <c r="E134" s="74"/>
      <c r="F134" s="74"/>
      <c r="G134" s="74">
        <v>2</v>
      </c>
      <c r="H134" s="74">
        <v>2</v>
      </c>
      <c r="I134" s="74">
        <v>4</v>
      </c>
      <c r="J134" s="74">
        <v>2</v>
      </c>
      <c r="K134" s="74" t="s">
        <v>33</v>
      </c>
      <c r="L134" s="74" t="s">
        <v>102</v>
      </c>
      <c r="M134" s="178">
        <f>+'[1]TOTAL PROGRAMA 12'!L71+'[1]TOTAL PROGRAMA 01'!M108</f>
        <v>0</v>
      </c>
      <c r="N134" s="179">
        <f>+'[1]TOTAL PROGRAMA 12'!M71+'[1]TOTAL PROGRAMA 01'!N108</f>
        <v>0</v>
      </c>
      <c r="O134" s="3"/>
    </row>
    <row r="135" spans="1:16" ht="5.25" hidden="1" customHeight="1" x14ac:dyDescent="0.25">
      <c r="A135" s="67"/>
      <c r="B135" s="68"/>
      <c r="C135" s="53"/>
      <c r="D135" s="68"/>
      <c r="E135" s="68"/>
      <c r="F135" s="68"/>
      <c r="G135" s="68">
        <v>2</v>
      </c>
      <c r="H135" s="68">
        <v>2</v>
      </c>
      <c r="I135" s="68">
        <v>4</v>
      </c>
      <c r="J135" s="68">
        <v>3</v>
      </c>
      <c r="K135" s="68" t="s">
        <v>33</v>
      </c>
      <c r="L135" s="68" t="s">
        <v>103</v>
      </c>
      <c r="M135" s="165"/>
      <c r="N135" s="166">
        <f>+'[1]TOTAL PROGRAMA 01'!N109</f>
        <v>0</v>
      </c>
    </row>
    <row r="136" spans="1:16" ht="14.25" customHeight="1" x14ac:dyDescent="0.25">
      <c r="A136" s="67"/>
      <c r="B136" s="68"/>
      <c r="C136" s="53"/>
      <c r="D136" s="68"/>
      <c r="E136" s="68"/>
      <c r="F136" s="68"/>
      <c r="G136" s="68">
        <v>2</v>
      </c>
      <c r="H136" s="68">
        <v>2</v>
      </c>
      <c r="I136" s="68">
        <v>4</v>
      </c>
      <c r="J136" s="68">
        <v>4</v>
      </c>
      <c r="K136" s="68" t="s">
        <v>33</v>
      </c>
      <c r="L136" s="68" t="s">
        <v>104</v>
      </c>
      <c r="M136" s="165">
        <f>+'[1]TOTAL PROGRAMA 01'!M110+'[1]TOTAL PROGRAMA 12'!L72</f>
        <v>0</v>
      </c>
      <c r="N136" s="166">
        <f>+'[1]TOTAL PROGRAMA 01'!N110+'[1]TOTAL PROGRAMA 12'!M72</f>
        <v>0</v>
      </c>
    </row>
    <row r="137" spans="1:16" s="91" customFormat="1" ht="15" hidden="1" customHeight="1" x14ac:dyDescent="0.25">
      <c r="A137" s="83"/>
      <c r="B137" s="84"/>
      <c r="C137" s="53">
        <v>104</v>
      </c>
      <c r="D137" s="74"/>
      <c r="E137" s="74"/>
      <c r="F137" s="74"/>
      <c r="G137" s="74">
        <v>2</v>
      </c>
      <c r="H137" s="74">
        <v>2</v>
      </c>
      <c r="I137" s="74">
        <v>4</v>
      </c>
      <c r="J137" s="74">
        <v>4</v>
      </c>
      <c r="K137" s="74" t="s">
        <v>33</v>
      </c>
      <c r="L137" s="74" t="s">
        <v>104</v>
      </c>
      <c r="M137" s="178">
        <f>+'[1]TOTAL PROGRAMA 12'!L73</f>
        <v>0</v>
      </c>
      <c r="N137" s="179">
        <f>+'[1]TOTAL PROGRAMA 12'!M73</f>
        <v>0</v>
      </c>
      <c r="O137" s="173"/>
    </row>
    <row r="138" spans="1:16" ht="9.75" hidden="1" customHeight="1" x14ac:dyDescent="0.25">
      <c r="A138" s="67"/>
      <c r="B138" s="68"/>
      <c r="C138" s="53"/>
      <c r="D138" s="68"/>
      <c r="E138" s="68"/>
      <c r="F138" s="68"/>
      <c r="G138" s="68"/>
      <c r="H138" s="68"/>
      <c r="I138" s="68"/>
      <c r="J138" s="68"/>
      <c r="K138" s="68"/>
      <c r="L138" s="68"/>
      <c r="M138" s="165"/>
      <c r="N138" s="166"/>
      <c r="O138" s="160"/>
    </row>
    <row r="139" spans="1:16" ht="5.25" customHeight="1" x14ac:dyDescent="0.25">
      <c r="A139" s="67"/>
      <c r="B139" s="68"/>
      <c r="C139" s="53"/>
      <c r="D139" s="68"/>
      <c r="E139" s="68"/>
      <c r="F139" s="68"/>
      <c r="G139" s="68"/>
      <c r="H139" s="68"/>
      <c r="I139" s="68"/>
      <c r="J139" s="68"/>
      <c r="K139" s="68"/>
      <c r="L139" s="68"/>
      <c r="M139" s="165"/>
      <c r="N139" s="166"/>
    </row>
    <row r="140" spans="1:16" s="40" customFormat="1" ht="15.75" x14ac:dyDescent="0.25">
      <c r="A140" s="6"/>
      <c r="B140" s="52"/>
      <c r="C140" s="53"/>
      <c r="D140" s="52"/>
      <c r="E140" s="52"/>
      <c r="F140" s="52"/>
      <c r="G140" s="52">
        <v>2</v>
      </c>
      <c r="H140" s="52">
        <v>2</v>
      </c>
      <c r="I140" s="52">
        <v>5</v>
      </c>
      <c r="J140" s="52"/>
      <c r="K140" s="52"/>
      <c r="L140" s="52" t="s">
        <v>105</v>
      </c>
      <c r="M140" s="163">
        <f>SUM(M141:M153)</f>
        <v>1174194</v>
      </c>
      <c r="N140" s="164">
        <f>SUM(N141:N153)</f>
        <v>825289</v>
      </c>
      <c r="O140" s="105"/>
      <c r="P140" s="105"/>
    </row>
    <row r="141" spans="1:16" ht="14.25" customHeight="1" x14ac:dyDescent="0.25">
      <c r="A141" s="67"/>
      <c r="B141" s="68"/>
      <c r="C141" s="53"/>
      <c r="D141" s="68"/>
      <c r="E141" s="68"/>
      <c r="F141" s="68"/>
      <c r="G141" s="68">
        <v>2</v>
      </c>
      <c r="H141" s="68">
        <v>2</v>
      </c>
      <c r="I141" s="68">
        <v>5</v>
      </c>
      <c r="J141" s="68">
        <v>1</v>
      </c>
      <c r="K141" s="68" t="s">
        <v>33</v>
      </c>
      <c r="L141" s="68" t="s">
        <v>106</v>
      </c>
      <c r="M141" s="81">
        <f>+'[1]TOTAL PROGRAMA 12'!L88+'[1]TOTAL PROGRAMA 01'!M113</f>
        <v>42000</v>
      </c>
      <c r="N141" s="82">
        <f>+'[1]TOTAL PROGRAMA 12'!M88+'[1]TOTAL PROGRAMA 01'!N113</f>
        <v>17000</v>
      </c>
    </row>
    <row r="142" spans="1:16" s="78" customFormat="1" ht="14.25" hidden="1" customHeight="1" x14ac:dyDescent="0.25">
      <c r="A142" s="94"/>
      <c r="B142" s="95"/>
      <c r="C142" s="53">
        <v>104</v>
      </c>
      <c r="D142" s="74"/>
      <c r="E142" s="74"/>
      <c r="F142" s="74"/>
      <c r="G142" s="74">
        <v>2</v>
      </c>
      <c r="H142" s="74">
        <v>2</v>
      </c>
      <c r="I142" s="74">
        <v>5</v>
      </c>
      <c r="J142" s="74">
        <v>1</v>
      </c>
      <c r="K142" s="74" t="s">
        <v>33</v>
      </c>
      <c r="L142" s="74" t="s">
        <v>106</v>
      </c>
      <c r="M142" s="96">
        <f>+'[1]TOTAL PROGRAMA 12'!L89</f>
        <v>0</v>
      </c>
      <c r="N142" s="89">
        <f>+'[1]TOTAL PROGRAMA 12'!M89</f>
        <v>0</v>
      </c>
      <c r="O142" s="3"/>
    </row>
    <row r="143" spans="1:16" s="78" customFormat="1" ht="15.75" customHeight="1" x14ac:dyDescent="0.25">
      <c r="A143" s="94"/>
      <c r="B143" s="95"/>
      <c r="C143" s="53"/>
      <c r="D143" s="74"/>
      <c r="E143" s="74"/>
      <c r="F143" s="74"/>
      <c r="G143" s="97">
        <v>2</v>
      </c>
      <c r="H143" s="97">
        <v>2</v>
      </c>
      <c r="I143" s="180">
        <v>5</v>
      </c>
      <c r="J143" s="181">
        <v>2</v>
      </c>
      <c r="K143" s="98" t="s">
        <v>33</v>
      </c>
      <c r="L143" s="97" t="s">
        <v>107</v>
      </c>
      <c r="M143" s="99">
        <f>+'[1]TOTAL PROGRAMA 01'!M114</f>
        <v>0</v>
      </c>
      <c r="N143" s="100"/>
      <c r="O143" s="173"/>
    </row>
    <row r="144" spans="1:16" ht="19.5" customHeight="1" x14ac:dyDescent="0.25">
      <c r="A144" s="67"/>
      <c r="B144" s="68"/>
      <c r="C144" s="53"/>
      <c r="D144" s="68"/>
      <c r="E144" s="68"/>
      <c r="F144" s="68"/>
      <c r="G144" s="68">
        <v>2</v>
      </c>
      <c r="H144" s="68">
        <v>2</v>
      </c>
      <c r="I144" s="68">
        <v>5</v>
      </c>
      <c r="J144" s="68">
        <v>3</v>
      </c>
      <c r="K144" s="68" t="s">
        <v>41</v>
      </c>
      <c r="L144" s="68" t="s">
        <v>108</v>
      </c>
      <c r="M144" s="81">
        <f>+'[1]TOTAL PROGRAMA 01'!M115</f>
        <v>98986</v>
      </c>
      <c r="N144" s="82">
        <f>+'[1]TOTAL PROGRAMA 01'!N115</f>
        <v>0</v>
      </c>
    </row>
    <row r="145" spans="1:16" ht="16.5" customHeight="1" x14ac:dyDescent="0.25">
      <c r="A145" s="67"/>
      <c r="B145" s="68"/>
      <c r="C145" s="53"/>
      <c r="D145" s="68"/>
      <c r="E145" s="68"/>
      <c r="F145" s="68"/>
      <c r="G145" s="92">
        <v>2</v>
      </c>
      <c r="H145" s="92">
        <v>2</v>
      </c>
      <c r="I145" s="92">
        <v>5</v>
      </c>
      <c r="J145" s="92">
        <v>3</v>
      </c>
      <c r="K145" s="92" t="s">
        <v>43</v>
      </c>
      <c r="L145" s="92" t="s">
        <v>109</v>
      </c>
      <c r="M145" s="103">
        <f>+'[1]TOTAL PROGRAMA 01'!M116</f>
        <v>0</v>
      </c>
      <c r="N145" s="104">
        <f>+'[1]TOTAL PROGRAMA 01'!N116</f>
        <v>0</v>
      </c>
    </row>
    <row r="146" spans="1:16" s="91" customFormat="1" ht="0.75" hidden="1" customHeight="1" x14ac:dyDescent="0.25">
      <c r="A146" s="83"/>
      <c r="B146" s="84"/>
      <c r="C146" s="53">
        <v>104</v>
      </c>
      <c r="D146" s="74"/>
      <c r="E146" s="74"/>
      <c r="F146" s="74"/>
      <c r="G146" s="74">
        <v>2</v>
      </c>
      <c r="H146" s="74">
        <v>2</v>
      </c>
      <c r="I146" s="74">
        <v>5</v>
      </c>
      <c r="J146" s="74">
        <v>4</v>
      </c>
      <c r="K146" s="74" t="s">
        <v>33</v>
      </c>
      <c r="L146" s="74" t="s">
        <v>110</v>
      </c>
      <c r="M146" s="96"/>
      <c r="N146" s="117"/>
      <c r="O146" s="3"/>
    </row>
    <row r="147" spans="1:16" ht="19.5" customHeight="1" x14ac:dyDescent="0.25">
      <c r="A147" s="67"/>
      <c r="B147" s="68"/>
      <c r="C147" s="53"/>
      <c r="D147" s="68"/>
      <c r="E147" s="68"/>
      <c r="F147" s="68"/>
      <c r="G147" s="68">
        <v>2</v>
      </c>
      <c r="H147" s="68">
        <v>2</v>
      </c>
      <c r="I147" s="68">
        <v>5</v>
      </c>
      <c r="J147" s="68">
        <v>4</v>
      </c>
      <c r="K147" s="68" t="s">
        <v>33</v>
      </c>
      <c r="L147" s="68" t="s">
        <v>110</v>
      </c>
      <c r="M147" s="81">
        <f>+'[1]TOTAL PROGRAMA 01'!M117+'[1]TOTAL PROGRAMA 12'!L91</f>
        <v>510000</v>
      </c>
      <c r="N147" s="82">
        <f>+'[1]TOTAL PROGRAMA 01'!N117+'[1]TOTAL PROGRAMA 12'!M91</f>
        <v>577000</v>
      </c>
      <c r="O147" s="182"/>
    </row>
    <row r="148" spans="1:16" s="113" customFormat="1" ht="18" hidden="1" customHeight="1" x14ac:dyDescent="0.25">
      <c r="A148" s="67"/>
      <c r="B148" s="68"/>
      <c r="C148" s="53"/>
      <c r="D148" s="74"/>
      <c r="E148" s="74"/>
      <c r="F148" s="74"/>
      <c r="G148" s="74">
        <v>2</v>
      </c>
      <c r="H148" s="74">
        <v>2</v>
      </c>
      <c r="I148" s="74">
        <v>5</v>
      </c>
      <c r="J148" s="74">
        <v>4</v>
      </c>
      <c r="K148" s="74" t="s">
        <v>33</v>
      </c>
      <c r="L148" s="74" t="s">
        <v>110</v>
      </c>
      <c r="M148" s="96"/>
      <c r="N148" s="89">
        <f>+'[1]TOTAL PROGRAMA 12'!M91+'[1]TOTAL PROGRAMA 01'!N118</f>
        <v>0</v>
      </c>
      <c r="O148" s="182"/>
    </row>
    <row r="149" spans="1:16" s="91" customFormat="1" ht="3" hidden="1" customHeight="1" x14ac:dyDescent="0.25">
      <c r="A149" s="83"/>
      <c r="B149" s="84"/>
      <c r="C149" s="53"/>
      <c r="D149" s="115"/>
      <c r="E149" s="115"/>
      <c r="F149" s="115"/>
      <c r="G149" s="115">
        <v>2</v>
      </c>
      <c r="H149" s="115">
        <v>2</v>
      </c>
      <c r="I149" s="115">
        <v>5</v>
      </c>
      <c r="J149" s="115">
        <v>5</v>
      </c>
      <c r="K149" s="115" t="s">
        <v>33</v>
      </c>
      <c r="L149" s="115" t="s">
        <v>111</v>
      </c>
      <c r="M149" s="81">
        <f>+'[1]TOTAL PROGRAMA 01'!M119</f>
        <v>0</v>
      </c>
      <c r="N149" s="100">
        <f>+M149</f>
        <v>0</v>
      </c>
      <c r="O149" s="182"/>
    </row>
    <row r="150" spans="1:16" s="113" customFormat="1" hidden="1" x14ac:dyDescent="0.25">
      <c r="A150" s="67"/>
      <c r="B150" s="68"/>
      <c r="C150" s="53"/>
      <c r="D150" s="68"/>
      <c r="E150" s="68"/>
      <c r="F150" s="68"/>
      <c r="G150" s="68">
        <v>2</v>
      </c>
      <c r="H150" s="68">
        <v>2</v>
      </c>
      <c r="I150" s="68">
        <v>5</v>
      </c>
      <c r="J150" s="68">
        <v>6</v>
      </c>
      <c r="K150" s="68" t="s">
        <v>33</v>
      </c>
      <c r="L150" s="92" t="s">
        <v>112</v>
      </c>
      <c r="M150" s="81">
        <f>+'[1]TOTAL PROGRAMA 01'!M120</f>
        <v>0</v>
      </c>
      <c r="N150" s="82">
        <f>+M150</f>
        <v>0</v>
      </c>
      <c r="O150" s="182"/>
    </row>
    <row r="151" spans="1:16" s="113" customFormat="1" ht="18" customHeight="1" x14ac:dyDescent="0.25">
      <c r="A151" s="67"/>
      <c r="B151" s="68"/>
      <c r="C151" s="110"/>
      <c r="D151" s="68"/>
      <c r="E151" s="68"/>
      <c r="F151" s="68"/>
      <c r="G151" s="68">
        <v>2</v>
      </c>
      <c r="H151" s="68">
        <v>2</v>
      </c>
      <c r="I151" s="68">
        <v>5</v>
      </c>
      <c r="J151" s="68">
        <v>7</v>
      </c>
      <c r="K151" s="68" t="s">
        <v>33</v>
      </c>
      <c r="L151" s="68" t="s">
        <v>113</v>
      </c>
      <c r="M151" s="81">
        <f>+'[1]TOTAL PROGRAMA 12'!L94+'[1]TOTAL PROGRAMA 01'!M121</f>
        <v>278998</v>
      </c>
      <c r="N151" s="82">
        <f>+'[1]TOTAL PROGRAMA 12'!M94+'[1]TOTAL PROGRAMA 01'!N121</f>
        <v>0</v>
      </c>
      <c r="O151" s="182"/>
    </row>
    <row r="152" spans="1:16" ht="0.75" hidden="1" customHeight="1" x14ac:dyDescent="0.25">
      <c r="A152" s="67"/>
      <c r="B152" s="68"/>
      <c r="C152" s="53"/>
      <c r="D152" s="68"/>
      <c r="E152" s="68"/>
      <c r="F152" s="68"/>
      <c r="G152" s="68">
        <v>2</v>
      </c>
      <c r="H152" s="68">
        <v>2</v>
      </c>
      <c r="I152" s="68">
        <v>5</v>
      </c>
      <c r="J152" s="68">
        <v>7</v>
      </c>
      <c r="K152" s="68" t="s">
        <v>33</v>
      </c>
      <c r="L152" s="68" t="s">
        <v>113</v>
      </c>
      <c r="M152" s="165">
        <f>+'[1]TOTAL PROGRAMA 01'!M122+'[1]TOTAL PROGRAMA 12'!L95</f>
        <v>0</v>
      </c>
      <c r="N152" s="166"/>
      <c r="O152" s="182"/>
    </row>
    <row r="153" spans="1:16" ht="18.75" customHeight="1" x14ac:dyDescent="0.25">
      <c r="A153" s="67"/>
      <c r="B153" s="68"/>
      <c r="C153" s="53"/>
      <c r="D153" s="68"/>
      <c r="E153" s="68"/>
      <c r="F153" s="68"/>
      <c r="G153" s="68">
        <v>2</v>
      </c>
      <c r="H153" s="68">
        <v>2</v>
      </c>
      <c r="I153" s="68">
        <v>5</v>
      </c>
      <c r="J153" s="68">
        <v>8</v>
      </c>
      <c r="K153" s="68" t="s">
        <v>33</v>
      </c>
      <c r="L153" s="68" t="s">
        <v>114</v>
      </c>
      <c r="M153" s="81">
        <f>+'[1]TOTAL PROGRAMA 01'!M123+'[1]TOTAL PROGRAMA 12'!L96</f>
        <v>244210</v>
      </c>
      <c r="N153" s="82">
        <f>+'[1]TOTAL PROGRAMA 01'!N123+'[1]TOTAL PROGRAMA 12'!M96</f>
        <v>231289</v>
      </c>
      <c r="O153" s="182"/>
    </row>
    <row r="154" spans="1:16" ht="12" customHeight="1" x14ac:dyDescent="0.25">
      <c r="A154" s="67"/>
      <c r="B154" s="68"/>
      <c r="C154" s="53"/>
      <c r="D154" s="68"/>
      <c r="E154" s="68"/>
      <c r="F154" s="68"/>
      <c r="G154" s="68"/>
      <c r="H154" s="68"/>
      <c r="I154" s="68"/>
      <c r="J154" s="68"/>
      <c r="K154" s="68"/>
      <c r="L154" s="68"/>
      <c r="M154" s="81"/>
      <c r="N154" s="82"/>
      <c r="O154" s="65"/>
    </row>
    <row r="155" spans="1:16" s="40" customFormat="1" ht="12.75" customHeight="1" x14ac:dyDescent="0.25">
      <c r="A155" s="6"/>
      <c r="B155" s="52"/>
      <c r="C155" s="53"/>
      <c r="D155" s="52"/>
      <c r="E155" s="52"/>
      <c r="F155" s="52"/>
      <c r="G155" s="52">
        <v>2</v>
      </c>
      <c r="H155" s="52">
        <v>2</v>
      </c>
      <c r="I155" s="52">
        <v>6</v>
      </c>
      <c r="J155" s="52"/>
      <c r="K155" s="52"/>
      <c r="L155" s="52" t="s">
        <v>115</v>
      </c>
      <c r="M155" s="163">
        <f>+M156+M159</f>
        <v>584429</v>
      </c>
      <c r="N155" s="164">
        <f>+N156+N159</f>
        <v>205725</v>
      </c>
      <c r="O155" s="123"/>
      <c r="P155" s="123"/>
    </row>
    <row r="156" spans="1:16" s="113" customFormat="1" ht="13.5" customHeight="1" x14ac:dyDescent="0.25">
      <c r="A156" s="67"/>
      <c r="B156" s="68"/>
      <c r="C156" s="110"/>
      <c r="D156" s="68"/>
      <c r="E156" s="68"/>
      <c r="F156" s="68"/>
      <c r="G156" s="68">
        <v>2</v>
      </c>
      <c r="H156" s="68">
        <v>2</v>
      </c>
      <c r="I156" s="68">
        <v>6</v>
      </c>
      <c r="J156" s="68">
        <v>2</v>
      </c>
      <c r="K156" s="68" t="s">
        <v>33</v>
      </c>
      <c r="L156" s="68" t="s">
        <v>116</v>
      </c>
      <c r="M156" s="165"/>
      <c r="N156" s="166">
        <f>+M156</f>
        <v>0</v>
      </c>
      <c r="O156" s="183"/>
    </row>
    <row r="157" spans="1:16" s="91" customFormat="1" ht="15.75" hidden="1" x14ac:dyDescent="0.25">
      <c r="A157" s="83"/>
      <c r="B157" s="84"/>
      <c r="C157" s="53"/>
      <c r="D157" s="84"/>
      <c r="E157" s="84"/>
      <c r="F157" s="84"/>
      <c r="G157" s="68">
        <v>2</v>
      </c>
      <c r="H157" s="68">
        <v>2</v>
      </c>
      <c r="I157" s="68">
        <v>6</v>
      </c>
      <c r="J157" s="68">
        <v>2</v>
      </c>
      <c r="K157" s="68" t="s">
        <v>33</v>
      </c>
      <c r="L157" s="68" t="s">
        <v>116</v>
      </c>
      <c r="M157" s="165">
        <f>+'[1]TOTAL PROGRAMA 01'!M138</f>
        <v>0</v>
      </c>
      <c r="N157" s="166"/>
      <c r="O157" s="3"/>
    </row>
    <row r="158" spans="1:16" ht="15.75" hidden="1" x14ac:dyDescent="0.25">
      <c r="A158" s="67"/>
      <c r="B158" s="68"/>
      <c r="C158" s="53"/>
      <c r="D158" s="121"/>
      <c r="E158" s="121"/>
      <c r="F158" s="121"/>
      <c r="G158" s="121">
        <v>2</v>
      </c>
      <c r="H158" s="121">
        <v>2</v>
      </c>
      <c r="I158" s="121">
        <v>6</v>
      </c>
      <c r="J158" s="121">
        <v>3</v>
      </c>
      <c r="K158" s="121" t="s">
        <v>33</v>
      </c>
      <c r="L158" s="121" t="s">
        <v>117</v>
      </c>
      <c r="M158" s="184">
        <f>+'[1]TOTAL PROGRAMA 12'!L100</f>
        <v>0</v>
      </c>
      <c r="N158" s="185">
        <f>+M158</f>
        <v>0</v>
      </c>
      <c r="O158" s="160"/>
    </row>
    <row r="159" spans="1:16" ht="17.25" customHeight="1" x14ac:dyDescent="0.25">
      <c r="A159" s="67"/>
      <c r="B159" s="68"/>
      <c r="C159" s="53"/>
      <c r="D159" s="68"/>
      <c r="E159" s="68"/>
      <c r="F159" s="68"/>
      <c r="G159" s="68">
        <v>2</v>
      </c>
      <c r="H159" s="68">
        <v>2</v>
      </c>
      <c r="I159" s="108">
        <v>6</v>
      </c>
      <c r="J159" s="108">
        <v>3</v>
      </c>
      <c r="K159" s="68" t="s">
        <v>33</v>
      </c>
      <c r="L159" s="68" t="s">
        <v>117</v>
      </c>
      <c r="M159" s="81">
        <f>+'[1]TOTAL PROGRAMA 01'!M139</f>
        <v>584429</v>
      </c>
      <c r="N159" s="82">
        <f>+'[1]TOTAL PROGRAMA 01'!N139</f>
        <v>205725</v>
      </c>
      <c r="O159" s="72"/>
      <c r="P159" s="16"/>
    </row>
    <row r="160" spans="1:16" s="40" customFormat="1" ht="15.75" x14ac:dyDescent="0.25">
      <c r="A160" s="6"/>
      <c r="B160" s="52"/>
      <c r="C160" s="53"/>
      <c r="D160" s="52"/>
      <c r="E160" s="52"/>
      <c r="F160" s="52"/>
      <c r="G160" s="52">
        <v>2</v>
      </c>
      <c r="H160" s="52">
        <v>2</v>
      </c>
      <c r="I160" s="52">
        <v>7</v>
      </c>
      <c r="J160" s="52"/>
      <c r="K160" s="52"/>
      <c r="L160" s="52" t="s">
        <v>118</v>
      </c>
      <c r="M160" s="163">
        <f>+M162+M174</f>
        <v>431989</v>
      </c>
      <c r="N160" s="164">
        <f>+N162+N174</f>
        <v>249237</v>
      </c>
      <c r="O160" s="17"/>
      <c r="P160" s="17"/>
    </row>
    <row r="161" spans="1:16" s="40" customFormat="1" ht="15.75" x14ac:dyDescent="0.25">
      <c r="A161" s="6"/>
      <c r="B161" s="52"/>
      <c r="C161" s="53"/>
      <c r="D161" s="52"/>
      <c r="E161" s="52"/>
      <c r="F161" s="52"/>
      <c r="G161" s="52"/>
      <c r="H161" s="52"/>
      <c r="I161" s="52"/>
      <c r="J161" s="52"/>
      <c r="K161" s="52"/>
      <c r="L161" s="52" t="s">
        <v>119</v>
      </c>
      <c r="M161" s="163"/>
      <c r="N161" s="164">
        <f>+M161</f>
        <v>0</v>
      </c>
      <c r="O161" s="102"/>
    </row>
    <row r="162" spans="1:16" s="40" customFormat="1" ht="15.75" x14ac:dyDescent="0.25">
      <c r="A162" s="6"/>
      <c r="B162" s="52"/>
      <c r="C162" s="53"/>
      <c r="D162" s="52"/>
      <c r="E162" s="52"/>
      <c r="F162" s="52"/>
      <c r="G162" s="52">
        <v>2</v>
      </c>
      <c r="H162" s="52">
        <v>2</v>
      </c>
      <c r="I162" s="52">
        <v>7</v>
      </c>
      <c r="J162" s="52">
        <v>1</v>
      </c>
      <c r="K162" s="52"/>
      <c r="L162" s="52" t="s">
        <v>120</v>
      </c>
      <c r="M162" s="163">
        <f>SUM(M163:M173)</f>
        <v>169983</v>
      </c>
      <c r="N162" s="164">
        <f>SUM(N163:N173)</f>
        <v>211721</v>
      </c>
      <c r="O162" s="63"/>
      <c r="P162" s="63"/>
    </row>
    <row r="163" spans="1:16" s="40" customFormat="1" ht="15" customHeight="1" x14ac:dyDescent="0.25">
      <c r="A163" s="6"/>
      <c r="B163" s="52"/>
      <c r="C163" s="53"/>
      <c r="D163" s="52"/>
      <c r="E163" s="52"/>
      <c r="F163" s="52"/>
      <c r="G163" s="186">
        <v>2</v>
      </c>
      <c r="H163" s="186">
        <v>2</v>
      </c>
      <c r="I163" s="187">
        <v>7</v>
      </c>
      <c r="J163" s="186">
        <v>1</v>
      </c>
      <c r="K163" s="187" t="s">
        <v>33</v>
      </c>
      <c r="L163" s="92" t="s">
        <v>120</v>
      </c>
      <c r="M163" s="188">
        <f>+'[1]TOTAL PROGRAMA 01'!M144</f>
        <v>4130</v>
      </c>
      <c r="N163" s="189">
        <f>+'[1]TOTAL PROGRAMA 01'!N144</f>
        <v>171341</v>
      </c>
      <c r="O163" s="71"/>
      <c r="P163" s="71"/>
    </row>
    <row r="164" spans="1:16" s="197" customFormat="1" ht="15.75" hidden="1" x14ac:dyDescent="0.25">
      <c r="A164" s="190"/>
      <c r="B164" s="191"/>
      <c r="C164" s="174">
        <v>104</v>
      </c>
      <c r="D164" s="191"/>
      <c r="E164" s="191"/>
      <c r="F164" s="191"/>
      <c r="G164" s="192">
        <v>2</v>
      </c>
      <c r="H164" s="192">
        <v>2</v>
      </c>
      <c r="I164" s="193">
        <v>7</v>
      </c>
      <c r="J164" s="192">
        <v>1</v>
      </c>
      <c r="K164" s="193" t="s">
        <v>33</v>
      </c>
      <c r="L164" s="192" t="s">
        <v>120</v>
      </c>
      <c r="M164" s="194">
        <f>+'[1]TOTAL PROGRAMA 12'!L105</f>
        <v>0</v>
      </c>
      <c r="N164" s="195"/>
      <c r="O164" s="196"/>
    </row>
    <row r="165" spans="1:16" s="78" customFormat="1" ht="15.75" hidden="1" x14ac:dyDescent="0.25">
      <c r="A165" s="94"/>
      <c r="B165" s="95"/>
      <c r="C165" s="53">
        <v>104</v>
      </c>
      <c r="D165" s="95"/>
      <c r="E165" s="95"/>
      <c r="F165" s="95"/>
      <c r="G165" s="95">
        <v>2</v>
      </c>
      <c r="H165" s="95">
        <v>2</v>
      </c>
      <c r="I165" s="95">
        <v>7</v>
      </c>
      <c r="J165" s="95">
        <v>1</v>
      </c>
      <c r="K165" s="95" t="s">
        <v>37</v>
      </c>
      <c r="L165" s="95" t="s">
        <v>121</v>
      </c>
      <c r="M165" s="198">
        <f>+'[1]TOTAL PROGRAMA 01'!M146</f>
        <v>0</v>
      </c>
      <c r="N165" s="199">
        <f>+'[1]TOTAL PROGRAMA 01'!N146</f>
        <v>0</v>
      </c>
      <c r="O165" s="3"/>
    </row>
    <row r="166" spans="1:16" ht="21" customHeight="1" x14ac:dyDescent="0.25">
      <c r="A166" s="67"/>
      <c r="B166" s="68"/>
      <c r="C166" s="53"/>
      <c r="D166" s="68"/>
      <c r="E166" s="68"/>
      <c r="F166" s="68"/>
      <c r="G166" s="68">
        <v>2</v>
      </c>
      <c r="H166" s="68">
        <v>2</v>
      </c>
      <c r="I166" s="68">
        <v>7</v>
      </c>
      <c r="J166" s="68">
        <v>1</v>
      </c>
      <c r="K166" s="68" t="s">
        <v>37</v>
      </c>
      <c r="L166" s="68" t="s">
        <v>121</v>
      </c>
      <c r="M166" s="81">
        <f>+'[1]TOTAL PROGRAMA 01'!M145</f>
        <v>0</v>
      </c>
      <c r="N166" s="82">
        <f>+M166</f>
        <v>0</v>
      </c>
    </row>
    <row r="167" spans="1:16" s="113" customFormat="1" ht="18.75" customHeight="1" x14ac:dyDescent="0.25">
      <c r="A167" s="67"/>
      <c r="B167" s="68"/>
      <c r="C167" s="110"/>
      <c r="D167" s="68"/>
      <c r="E167" s="68"/>
      <c r="F167" s="68"/>
      <c r="G167" s="186">
        <v>2</v>
      </c>
      <c r="H167" s="186">
        <v>2</v>
      </c>
      <c r="I167" s="187">
        <v>7</v>
      </c>
      <c r="J167" s="186">
        <v>1</v>
      </c>
      <c r="K167" s="187" t="s">
        <v>39</v>
      </c>
      <c r="L167" s="200" t="s">
        <v>122</v>
      </c>
      <c r="M167" s="81">
        <f>+'[1]TOTAL PROGRAMA 12'!L107+'[1]TOTAL PROGRAMA 01'!M147</f>
        <v>0</v>
      </c>
      <c r="N167" s="82">
        <f>+M167</f>
        <v>0</v>
      </c>
    </row>
    <row r="168" spans="1:16" ht="13.5" hidden="1" customHeight="1" x14ac:dyDescent="0.25">
      <c r="A168" s="67"/>
      <c r="B168" s="68"/>
      <c r="C168" s="53"/>
      <c r="D168" s="68"/>
      <c r="E168" s="68"/>
      <c r="F168" s="68"/>
      <c r="G168" s="201">
        <v>2</v>
      </c>
      <c r="H168" s="201">
        <v>2</v>
      </c>
      <c r="I168" s="202">
        <v>7</v>
      </c>
      <c r="J168" s="201">
        <v>1</v>
      </c>
      <c r="K168" s="202" t="s">
        <v>39</v>
      </c>
      <c r="L168" s="203" t="s">
        <v>122</v>
      </c>
      <c r="M168" s="99"/>
      <c r="N168" s="82">
        <f>+M168</f>
        <v>0</v>
      </c>
    </row>
    <row r="169" spans="1:16" s="78" customFormat="1" hidden="1" x14ac:dyDescent="0.25">
      <c r="A169" s="94"/>
      <c r="B169" s="95"/>
      <c r="C169" s="53">
        <v>104</v>
      </c>
      <c r="D169" s="95"/>
      <c r="E169" s="95"/>
      <c r="F169" s="95"/>
      <c r="G169" s="95">
        <v>2</v>
      </c>
      <c r="H169" s="95">
        <v>2</v>
      </c>
      <c r="I169" s="95">
        <v>7</v>
      </c>
      <c r="J169" s="95">
        <v>1</v>
      </c>
      <c r="K169" s="95" t="s">
        <v>41</v>
      </c>
      <c r="L169" s="95" t="s">
        <v>123</v>
      </c>
      <c r="M169" s="175"/>
      <c r="N169" s="176"/>
      <c r="O169" s="3"/>
    </row>
    <row r="170" spans="1:16" s="78" customFormat="1" ht="16.5" customHeight="1" x14ac:dyDescent="0.25">
      <c r="A170" s="94"/>
      <c r="B170" s="95"/>
      <c r="C170" s="53"/>
      <c r="D170" s="95"/>
      <c r="E170" s="95"/>
      <c r="F170" s="95"/>
      <c r="G170" s="68">
        <v>2</v>
      </c>
      <c r="H170" s="68">
        <v>2</v>
      </c>
      <c r="I170" s="68">
        <v>7</v>
      </c>
      <c r="J170" s="68">
        <v>1</v>
      </c>
      <c r="K170" s="68" t="s">
        <v>41</v>
      </c>
      <c r="L170" s="68" t="s">
        <v>123</v>
      </c>
      <c r="M170" s="81">
        <f>+'[1]TOTAL PROGRAMA 01'!M148</f>
        <v>0</v>
      </c>
      <c r="N170" s="82">
        <f>+M170</f>
        <v>0</v>
      </c>
      <c r="O170" s="3"/>
    </row>
    <row r="171" spans="1:16" s="78" customFormat="1" ht="17.25" customHeight="1" x14ac:dyDescent="0.25">
      <c r="A171" s="94"/>
      <c r="B171" s="95"/>
      <c r="C171" s="53"/>
      <c r="D171" s="95"/>
      <c r="E171" s="95"/>
      <c r="F171" s="95"/>
      <c r="G171" s="132">
        <v>2</v>
      </c>
      <c r="H171" s="92">
        <v>2</v>
      </c>
      <c r="I171" s="132">
        <v>7</v>
      </c>
      <c r="J171" s="92">
        <v>1</v>
      </c>
      <c r="K171" s="132" t="s">
        <v>45</v>
      </c>
      <c r="L171" s="92" t="s">
        <v>124</v>
      </c>
      <c r="M171" s="81">
        <f>+'[1]TOTAL PROGRAMA 01'!M149+'[1]TOTAL PROGRAMA 12'!L109</f>
        <v>165853</v>
      </c>
      <c r="N171" s="82">
        <v>40380</v>
      </c>
      <c r="O171" s="173"/>
    </row>
    <row r="172" spans="1:16" ht="15.75" hidden="1" x14ac:dyDescent="0.25">
      <c r="A172" s="67"/>
      <c r="B172" s="68"/>
      <c r="C172" s="53"/>
      <c r="D172" s="68"/>
      <c r="E172" s="68"/>
      <c r="F172" s="68"/>
      <c r="G172" s="68">
        <v>2</v>
      </c>
      <c r="H172" s="68">
        <v>2</v>
      </c>
      <c r="I172" s="68">
        <v>7</v>
      </c>
      <c r="J172" s="68">
        <v>1</v>
      </c>
      <c r="K172" s="68" t="s">
        <v>47</v>
      </c>
      <c r="L172" s="68" t="s">
        <v>125</v>
      </c>
      <c r="M172" s="165"/>
      <c r="N172" s="166">
        <f>+M172</f>
        <v>0</v>
      </c>
      <c r="O172" s="93"/>
    </row>
    <row r="173" spans="1:16" ht="18.75" hidden="1" customHeight="1" x14ac:dyDescent="0.25">
      <c r="A173" s="67"/>
      <c r="B173" s="68"/>
      <c r="C173" s="53">
        <v>104</v>
      </c>
      <c r="D173" s="68"/>
      <c r="E173" s="68"/>
      <c r="F173" s="68"/>
      <c r="G173" s="86">
        <v>2</v>
      </c>
      <c r="H173" s="85">
        <v>2</v>
      </c>
      <c r="I173" s="86">
        <v>7</v>
      </c>
      <c r="J173" s="85">
        <v>1</v>
      </c>
      <c r="K173" s="86" t="s">
        <v>45</v>
      </c>
      <c r="L173" s="53" t="s">
        <v>124</v>
      </c>
      <c r="M173" s="198"/>
      <c r="N173" s="166"/>
      <c r="O173" s="173"/>
    </row>
    <row r="174" spans="1:16" s="40" customFormat="1" ht="15.75" x14ac:dyDescent="0.25">
      <c r="A174" s="6"/>
      <c r="B174" s="52"/>
      <c r="C174" s="53"/>
      <c r="D174" s="52"/>
      <c r="E174" s="52"/>
      <c r="F174" s="52"/>
      <c r="G174" s="52">
        <v>2</v>
      </c>
      <c r="H174" s="52">
        <v>2</v>
      </c>
      <c r="I174" s="52">
        <v>7</v>
      </c>
      <c r="J174" s="52">
        <v>2</v>
      </c>
      <c r="K174" s="52"/>
      <c r="L174" s="52" t="s">
        <v>126</v>
      </c>
      <c r="M174" s="163">
        <f>SUM(M175:M181)</f>
        <v>262006</v>
      </c>
      <c r="N174" s="164">
        <f>SUM(N175:N181)</f>
        <v>37516</v>
      </c>
      <c r="O174" s="17"/>
    </row>
    <row r="175" spans="1:16" ht="23.25" customHeight="1" x14ac:dyDescent="0.25">
      <c r="A175" s="67"/>
      <c r="B175" s="68"/>
      <c r="C175" s="53"/>
      <c r="D175" s="68"/>
      <c r="E175" s="68"/>
      <c r="F175" s="68"/>
      <c r="G175" s="68">
        <v>2</v>
      </c>
      <c r="H175" s="68">
        <v>2</v>
      </c>
      <c r="I175" s="68">
        <v>7</v>
      </c>
      <c r="J175" s="68">
        <v>2</v>
      </c>
      <c r="K175" s="68" t="s">
        <v>33</v>
      </c>
      <c r="L175" s="68" t="s">
        <v>127</v>
      </c>
      <c r="M175" s="81">
        <f>+'[1]TOTAL PROGRAMA 01'!M151</f>
        <v>124676</v>
      </c>
      <c r="N175" s="82">
        <f>+'[1]TOTAL PROGRAMA 01'!N151</f>
        <v>0</v>
      </c>
      <c r="O175" s="65"/>
    </row>
    <row r="176" spans="1:16" s="91" customFormat="1" ht="20.25" hidden="1" customHeight="1" x14ac:dyDescent="0.25">
      <c r="A176" s="83"/>
      <c r="B176" s="84"/>
      <c r="C176" s="53">
        <v>104</v>
      </c>
      <c r="D176" s="84"/>
      <c r="E176" s="84"/>
      <c r="F176" s="84"/>
      <c r="G176" s="84">
        <v>2</v>
      </c>
      <c r="H176" s="84">
        <v>2</v>
      </c>
      <c r="I176" s="84">
        <v>7</v>
      </c>
      <c r="J176" s="84">
        <v>2</v>
      </c>
      <c r="K176" s="84" t="s">
        <v>33</v>
      </c>
      <c r="L176" s="84" t="s">
        <v>127</v>
      </c>
      <c r="M176" s="116">
        <f>+'[1]TOTAL PROGRAMA 12'!L113+'[1]TOTAL PROGRAMA 01'!M152</f>
        <v>0</v>
      </c>
      <c r="N176" s="117">
        <f>+'[1]TOTAL PROGRAMA 12'!M113+'[1]TOTAL PROGRAMA 01'!N152</f>
        <v>0</v>
      </c>
      <c r="O176" s="3"/>
    </row>
    <row r="177" spans="1:15" ht="13.5" hidden="1" customHeight="1" x14ac:dyDescent="0.25">
      <c r="A177" s="67"/>
      <c r="B177" s="68"/>
      <c r="C177" s="53"/>
      <c r="D177" s="68"/>
      <c r="E177" s="68"/>
      <c r="F177" s="68"/>
      <c r="G177" s="68">
        <v>2</v>
      </c>
      <c r="H177" s="68">
        <v>2</v>
      </c>
      <c r="I177" s="68">
        <v>7</v>
      </c>
      <c r="J177" s="68">
        <v>2</v>
      </c>
      <c r="K177" s="68" t="s">
        <v>37</v>
      </c>
      <c r="L177" s="68" t="s">
        <v>128</v>
      </c>
      <c r="M177" s="81">
        <f>+'[1]TOTAL PROGRAMA 01'!M153</f>
        <v>99814</v>
      </c>
      <c r="N177" s="82">
        <f>+'[1]TOTAL PROGRAMA 01'!N153</f>
        <v>0</v>
      </c>
    </row>
    <row r="178" spans="1:15" ht="18.75" customHeight="1" x14ac:dyDescent="0.25">
      <c r="A178" s="67"/>
      <c r="B178" s="68"/>
      <c r="C178" s="53"/>
      <c r="D178" s="68"/>
      <c r="E178" s="68"/>
      <c r="F178" s="68"/>
      <c r="G178" s="68">
        <v>2</v>
      </c>
      <c r="H178" s="68">
        <v>2</v>
      </c>
      <c r="I178" s="68">
        <v>7</v>
      </c>
      <c r="J178" s="68">
        <v>2</v>
      </c>
      <c r="K178" s="68" t="s">
        <v>41</v>
      </c>
      <c r="L178" s="68" t="s">
        <v>129</v>
      </c>
      <c r="M178" s="81">
        <f>+'[1]TOTAL PROGRAMA 01'!M154+'[1]TOTAL PROGRAMA 12'!L114</f>
        <v>8334</v>
      </c>
      <c r="N178" s="82">
        <f>+'[1]TOTAL PROGRAMA 01'!N154+'[1]TOTAL PROGRAMA 12'!M114</f>
        <v>8334</v>
      </c>
    </row>
    <row r="179" spans="1:15" ht="22.5" customHeight="1" x14ac:dyDescent="0.25">
      <c r="A179" s="67"/>
      <c r="B179" s="68"/>
      <c r="C179" s="53"/>
      <c r="D179" s="68"/>
      <c r="E179" s="68"/>
      <c r="F179" s="68"/>
      <c r="G179" s="68">
        <v>2</v>
      </c>
      <c r="H179" s="68">
        <v>2</v>
      </c>
      <c r="I179" s="68">
        <v>7</v>
      </c>
      <c r="J179" s="68">
        <v>2</v>
      </c>
      <c r="K179" s="68" t="s">
        <v>43</v>
      </c>
      <c r="L179" s="92" t="s">
        <v>130</v>
      </c>
      <c r="M179" s="81">
        <f>+'[1]TOTAL PROGRAMA.11'!M56</f>
        <v>0</v>
      </c>
      <c r="N179" s="82">
        <f>+'[1]TOTAL PROGRAMA.11'!N56</f>
        <v>0</v>
      </c>
    </row>
    <row r="180" spans="1:15" s="91" customFormat="1" ht="21" customHeight="1" thickBot="1" x14ac:dyDescent="0.3">
      <c r="A180" s="204"/>
      <c r="B180" s="205"/>
      <c r="C180" s="140"/>
      <c r="D180" s="139"/>
      <c r="E180" s="139"/>
      <c r="F180" s="139"/>
      <c r="G180" s="139">
        <v>2</v>
      </c>
      <c r="H180" s="139">
        <v>2</v>
      </c>
      <c r="I180" s="139">
        <v>7</v>
      </c>
      <c r="J180" s="139">
        <v>2</v>
      </c>
      <c r="K180" s="139" t="s">
        <v>45</v>
      </c>
      <c r="L180" s="139" t="s">
        <v>131</v>
      </c>
      <c r="M180" s="141">
        <f>+'[1]TOTAL PROGRAMA 01'!M155+'[1]TOTAL PROGRAMA.11'!M57+'[1]TOTAL PROGRAMA 12'!L115</f>
        <v>29182</v>
      </c>
      <c r="N180" s="142">
        <f>+'[1]TOTAL PROGRAMA 01'!N155+'[1]TOTAL PROGRAMA.11'!N57+'[1]TOTAL PROGRAMA 12'!M115</f>
        <v>29182</v>
      </c>
      <c r="O180" s="90"/>
    </row>
    <row r="181" spans="1:15" s="91" customFormat="1" ht="1.5" customHeight="1" thickBot="1" x14ac:dyDescent="0.3">
      <c r="A181" s="206"/>
      <c r="B181" s="205"/>
      <c r="C181" s="140">
        <v>104</v>
      </c>
      <c r="D181" s="207"/>
      <c r="E181" s="208"/>
      <c r="F181" s="208"/>
      <c r="G181" s="207">
        <v>2</v>
      </c>
      <c r="H181" s="207">
        <v>2</v>
      </c>
      <c r="I181" s="207">
        <v>7</v>
      </c>
      <c r="J181" s="207">
        <v>2</v>
      </c>
      <c r="K181" s="208" t="s">
        <v>45</v>
      </c>
      <c r="L181" s="207" t="s">
        <v>132</v>
      </c>
      <c r="M181" s="209">
        <f>+'[1]TOTAL PROGRAMA 12'!L116+'[1]TOTAL PROGRAMA 01'!M156</f>
        <v>0</v>
      </c>
      <c r="N181" s="210">
        <f>+'[1]TOTAL PROGRAMA 12'!M116+'[1]TOTAL PROGRAMA 01'!N156</f>
        <v>0</v>
      </c>
      <c r="O181" s="3"/>
    </row>
    <row r="182" spans="1:15" ht="19.5" customHeight="1" x14ac:dyDescent="0.25">
      <c r="A182" s="211"/>
      <c r="B182" s="211"/>
      <c r="C182" s="212"/>
      <c r="D182" s="211"/>
      <c r="E182" s="211"/>
      <c r="F182" s="211"/>
      <c r="G182" s="211"/>
      <c r="H182" s="211"/>
      <c r="I182" s="211"/>
      <c r="J182" s="211"/>
      <c r="K182" s="211"/>
      <c r="L182" s="211"/>
      <c r="M182" s="213"/>
      <c r="N182" s="213"/>
    </row>
    <row r="183" spans="1:15" ht="6" hidden="1" customHeight="1" x14ac:dyDescent="0.25">
      <c r="A183" s="211"/>
      <c r="B183" s="211"/>
      <c r="C183" s="212"/>
      <c r="D183" s="211"/>
      <c r="E183" s="211"/>
      <c r="F183" s="211"/>
      <c r="G183" s="211"/>
      <c r="H183" s="211"/>
      <c r="I183" s="211"/>
      <c r="J183" s="211"/>
      <c r="K183" s="211"/>
      <c r="L183" s="211"/>
      <c r="M183" s="213"/>
      <c r="N183" s="213"/>
    </row>
    <row r="184" spans="1:15" x14ac:dyDescent="0.25">
      <c r="A184" s="211"/>
      <c r="B184" s="211"/>
      <c r="C184" s="212"/>
      <c r="D184" s="211"/>
      <c r="E184" s="211"/>
      <c r="F184" s="211"/>
      <c r="G184" s="211"/>
      <c r="H184" s="211"/>
      <c r="I184" s="211"/>
      <c r="J184" s="211"/>
      <c r="K184" s="211"/>
      <c r="L184" s="211"/>
      <c r="M184" s="213"/>
      <c r="N184" s="213"/>
    </row>
    <row r="185" spans="1:15" x14ac:dyDescent="0.25">
      <c r="A185" s="211"/>
      <c r="B185" s="211"/>
      <c r="C185" s="212"/>
      <c r="D185" s="211"/>
      <c r="E185" s="211"/>
      <c r="F185" s="211"/>
      <c r="G185" s="211"/>
      <c r="H185" s="211"/>
      <c r="I185" s="211"/>
      <c r="J185" s="211"/>
      <c r="K185" s="211"/>
      <c r="L185" s="211"/>
      <c r="M185" s="213"/>
      <c r="N185" s="213"/>
    </row>
    <row r="186" spans="1:15" ht="15.75" thickBot="1" x14ac:dyDescent="0.3">
      <c r="A186" s="211"/>
      <c r="B186" s="211"/>
      <c r="C186" s="212"/>
      <c r="D186" s="211"/>
      <c r="E186" s="211"/>
      <c r="F186" s="211"/>
      <c r="G186" s="211"/>
      <c r="H186" s="211"/>
      <c r="I186" s="211"/>
      <c r="J186" s="211"/>
      <c r="K186" s="211"/>
      <c r="L186" s="211"/>
      <c r="M186" s="213"/>
      <c r="N186" s="213"/>
    </row>
    <row r="187" spans="1:15" x14ac:dyDescent="0.25">
      <c r="A187" s="420" t="s">
        <v>133</v>
      </c>
      <c r="B187" s="421"/>
      <c r="C187" s="421"/>
      <c r="D187" s="421"/>
      <c r="E187" s="421"/>
      <c r="F187" s="421"/>
      <c r="G187" s="421"/>
      <c r="H187" s="421"/>
      <c r="I187" s="421"/>
      <c r="J187" s="421"/>
      <c r="K187" s="421"/>
      <c r="L187" s="421"/>
      <c r="M187" s="421"/>
      <c r="N187" s="422"/>
    </row>
    <row r="188" spans="1:15" x14ac:dyDescent="0.25">
      <c r="A188" s="411" t="s">
        <v>0</v>
      </c>
      <c r="B188" s="412"/>
      <c r="C188" s="412"/>
      <c r="D188" s="412"/>
      <c r="E188" s="412"/>
      <c r="F188" s="412"/>
      <c r="G188" s="412"/>
      <c r="H188" s="412"/>
      <c r="I188" s="412"/>
      <c r="J188" s="412"/>
      <c r="K188" s="412"/>
      <c r="L188" s="412"/>
      <c r="M188" s="412"/>
      <c r="N188" s="413"/>
    </row>
    <row r="189" spans="1:15" ht="15.75" thickBot="1" x14ac:dyDescent="0.3">
      <c r="A189" s="6"/>
      <c r="B189" s="7"/>
      <c r="C189" s="8"/>
      <c r="D189" s="7"/>
      <c r="E189" s="7"/>
      <c r="F189" s="7"/>
      <c r="G189" s="7"/>
      <c r="H189" s="7"/>
      <c r="I189" s="7"/>
      <c r="J189" s="7"/>
      <c r="K189" s="7"/>
      <c r="L189" s="7"/>
      <c r="M189" s="9" t="s">
        <v>134</v>
      </c>
      <c r="N189" s="10"/>
    </row>
    <row r="190" spans="1:15" x14ac:dyDescent="0.25">
      <c r="A190" s="6" t="s">
        <v>1</v>
      </c>
      <c r="B190" s="7"/>
      <c r="C190" s="8"/>
      <c r="D190" s="7"/>
      <c r="E190" s="7"/>
      <c r="F190" s="7"/>
      <c r="G190" s="7"/>
      <c r="H190" s="7"/>
      <c r="I190" s="7"/>
      <c r="J190" s="7"/>
      <c r="K190" s="7"/>
      <c r="L190" s="7"/>
      <c r="M190" s="11" t="s">
        <v>3</v>
      </c>
      <c r="N190" s="12"/>
    </row>
    <row r="191" spans="1:15" x14ac:dyDescent="0.25">
      <c r="A191" s="6" t="s">
        <v>2</v>
      </c>
      <c r="B191" s="7"/>
      <c r="C191" s="8"/>
      <c r="D191" s="7"/>
      <c r="E191" s="7"/>
      <c r="F191" s="7"/>
      <c r="G191" s="7"/>
      <c r="H191" s="7"/>
      <c r="I191" s="7"/>
      <c r="J191" s="7"/>
      <c r="K191" s="7"/>
      <c r="L191" s="7"/>
      <c r="M191" s="15" t="s">
        <v>78</v>
      </c>
      <c r="N191" s="10"/>
    </row>
    <row r="192" spans="1:15" x14ac:dyDescent="0.25">
      <c r="A192" s="13" t="s">
        <v>4</v>
      </c>
      <c r="B192" s="7" t="s">
        <v>5</v>
      </c>
      <c r="C192" s="14"/>
      <c r="D192" s="7"/>
      <c r="E192" s="7"/>
      <c r="F192" s="7"/>
      <c r="G192" s="7"/>
      <c r="H192" s="7"/>
      <c r="I192" s="7"/>
      <c r="J192" s="7"/>
      <c r="K192" s="7"/>
      <c r="L192" s="7"/>
      <c r="M192" s="15" t="s">
        <v>6</v>
      </c>
      <c r="N192" s="10"/>
    </row>
    <row r="193" spans="1:16" ht="15.75" thickBot="1" x14ac:dyDescent="0.3">
      <c r="A193" s="6" t="s">
        <v>7</v>
      </c>
      <c r="B193" s="7"/>
      <c r="C193" s="14"/>
      <c r="D193" s="7"/>
      <c r="E193" s="7"/>
      <c r="F193" s="7"/>
      <c r="G193" s="7"/>
      <c r="H193" s="7"/>
      <c r="I193" s="7"/>
      <c r="J193" s="7"/>
      <c r="K193" s="7"/>
      <c r="L193" s="7"/>
      <c r="M193" s="18" t="s">
        <v>8</v>
      </c>
      <c r="N193" s="19"/>
    </row>
    <row r="194" spans="1:16" ht="15.75" thickBot="1" x14ac:dyDescent="0.3">
      <c r="A194" s="417" t="s">
        <v>9</v>
      </c>
      <c r="B194" s="418"/>
      <c r="C194" s="418"/>
      <c r="D194" s="418"/>
      <c r="E194" s="418"/>
      <c r="F194" s="418"/>
      <c r="G194" s="418"/>
      <c r="H194" s="418"/>
      <c r="I194" s="418"/>
      <c r="J194" s="418"/>
      <c r="K194" s="418"/>
      <c r="L194" s="418"/>
      <c r="M194" s="418"/>
      <c r="N194" s="419"/>
    </row>
    <row r="195" spans="1:16" s="28" customFormat="1" ht="13.5" thickBot="1" x14ac:dyDescent="0.25">
      <c r="A195" s="22" t="s">
        <v>79</v>
      </c>
      <c r="B195" s="23"/>
      <c r="C195" s="24"/>
      <c r="D195" s="23"/>
      <c r="E195" s="23"/>
      <c r="F195" s="23"/>
      <c r="G195" s="23"/>
      <c r="H195" s="23"/>
      <c r="I195" s="23"/>
      <c r="J195" s="23"/>
      <c r="K195" s="23"/>
      <c r="L195" s="214" t="s">
        <v>11</v>
      </c>
      <c r="M195" s="26"/>
      <c r="N195" s="27"/>
      <c r="O195" s="151"/>
    </row>
    <row r="196" spans="1:16" s="28" customFormat="1" ht="13.5" thickBot="1" x14ac:dyDescent="0.25">
      <c r="A196" s="22" t="s">
        <v>12</v>
      </c>
      <c r="B196" s="23"/>
      <c r="C196" s="24"/>
      <c r="D196" s="23"/>
      <c r="E196" s="23"/>
      <c r="F196" s="23"/>
      <c r="G196" s="23"/>
      <c r="H196" s="23"/>
      <c r="I196" s="23" t="s">
        <v>80</v>
      </c>
      <c r="J196" s="23"/>
      <c r="K196" s="23"/>
      <c r="L196" s="23"/>
      <c r="M196" s="26" t="s">
        <v>14</v>
      </c>
      <c r="N196" s="27" t="s">
        <v>15</v>
      </c>
      <c r="O196" s="151"/>
    </row>
    <row r="197" spans="1:16" s="28" customFormat="1" ht="13.5" thickBot="1" x14ac:dyDescent="0.25">
      <c r="A197" s="22" t="s">
        <v>135</v>
      </c>
      <c r="B197" s="23" t="s">
        <v>136</v>
      </c>
      <c r="C197" s="215" t="s">
        <v>137</v>
      </c>
      <c r="D197" s="23" t="s">
        <v>138</v>
      </c>
      <c r="E197" s="23" t="s">
        <v>139</v>
      </c>
      <c r="F197" s="23"/>
      <c r="G197" s="23" t="s">
        <v>140</v>
      </c>
      <c r="H197" s="23" t="s">
        <v>141</v>
      </c>
      <c r="I197" s="23" t="s">
        <v>142</v>
      </c>
      <c r="J197" s="23" t="s">
        <v>143</v>
      </c>
      <c r="K197" s="23" t="s">
        <v>144</v>
      </c>
      <c r="L197" s="23" t="s">
        <v>29</v>
      </c>
      <c r="M197" s="35" t="s">
        <v>24</v>
      </c>
      <c r="N197" s="36" t="s">
        <v>25</v>
      </c>
      <c r="O197" s="151"/>
    </row>
    <row r="198" spans="1:16" s="28" customFormat="1" ht="13.5" thickBot="1" x14ac:dyDescent="0.25">
      <c r="A198" s="216" t="s">
        <v>26</v>
      </c>
      <c r="B198" s="217" t="s">
        <v>27</v>
      </c>
      <c r="C198" s="218">
        <v>100</v>
      </c>
      <c r="D198" s="217" t="s">
        <v>28</v>
      </c>
      <c r="E198" s="217">
        <v>98</v>
      </c>
      <c r="F198" s="217">
        <v>99</v>
      </c>
      <c r="G198" s="217">
        <v>9999</v>
      </c>
      <c r="H198" s="217"/>
      <c r="I198" s="217"/>
      <c r="J198" s="217"/>
      <c r="K198" s="217"/>
      <c r="L198" s="217"/>
      <c r="M198" s="219"/>
      <c r="N198" s="220"/>
      <c r="O198" s="221"/>
      <c r="P198" s="37"/>
    </row>
    <row r="199" spans="1:16" s="40" customFormat="1" ht="17.25" customHeight="1" x14ac:dyDescent="0.25">
      <c r="A199" s="45"/>
      <c r="B199" s="222"/>
      <c r="C199" s="223"/>
      <c r="D199" s="46"/>
      <c r="E199" s="46"/>
      <c r="F199" s="46"/>
      <c r="G199" s="46">
        <v>2</v>
      </c>
      <c r="H199" s="46">
        <v>2</v>
      </c>
      <c r="I199" s="46">
        <v>8</v>
      </c>
      <c r="J199" s="46"/>
      <c r="K199" s="46"/>
      <c r="L199" s="46" t="s">
        <v>145</v>
      </c>
      <c r="M199" s="224">
        <f>+M200+M203+M210+M221+M230+M236+M207</f>
        <v>561086</v>
      </c>
      <c r="N199" s="225">
        <f>+N200+N203+N210+N221+N230+N236+N207</f>
        <v>113562</v>
      </c>
      <c r="O199" s="17"/>
      <c r="P199" s="17"/>
    </row>
    <row r="200" spans="1:16" s="40" customFormat="1" ht="17.25" customHeight="1" x14ac:dyDescent="0.25">
      <c r="A200" s="6"/>
      <c r="B200" s="62"/>
      <c r="C200" s="226"/>
      <c r="D200" s="52"/>
      <c r="E200" s="52"/>
      <c r="F200" s="52"/>
      <c r="G200" s="52">
        <v>2</v>
      </c>
      <c r="H200" s="52">
        <v>2</v>
      </c>
      <c r="I200" s="52">
        <v>8</v>
      </c>
      <c r="J200" s="52">
        <v>1</v>
      </c>
      <c r="K200" s="52"/>
      <c r="L200" s="52" t="s">
        <v>146</v>
      </c>
      <c r="M200" s="227">
        <f>+M201+M202</f>
        <v>400000</v>
      </c>
      <c r="N200" s="228">
        <f>+N201+N202</f>
        <v>0</v>
      </c>
      <c r="O200" s="63"/>
    </row>
    <row r="201" spans="1:16" s="113" customFormat="1" ht="12.75" customHeight="1" x14ac:dyDescent="0.25">
      <c r="A201" s="67"/>
      <c r="B201" s="92"/>
      <c r="C201" s="226"/>
      <c r="D201" s="68"/>
      <c r="E201" s="68"/>
      <c r="F201" s="68"/>
      <c r="G201" s="68">
        <v>2</v>
      </c>
      <c r="H201" s="68">
        <v>2</v>
      </c>
      <c r="I201" s="68">
        <v>8</v>
      </c>
      <c r="J201" s="68">
        <v>1</v>
      </c>
      <c r="K201" s="68" t="s">
        <v>33</v>
      </c>
      <c r="L201" s="68" t="s">
        <v>146</v>
      </c>
      <c r="M201" s="81">
        <f>+'[1]TOTAL PROGRAMA 01'!M158</f>
        <v>400000</v>
      </c>
      <c r="N201" s="81">
        <f>+'[1]TOTAL PROGRAMA 01'!N158</f>
        <v>0</v>
      </c>
      <c r="O201" s="3"/>
    </row>
    <row r="202" spans="1:16" s="78" customFormat="1" ht="16.5" hidden="1" customHeight="1" x14ac:dyDescent="0.25">
      <c r="A202" s="94"/>
      <c r="B202" s="229"/>
      <c r="C202" s="226">
        <v>104</v>
      </c>
      <c r="D202" s="95"/>
      <c r="E202" s="95"/>
      <c r="F202" s="95"/>
      <c r="G202" s="95">
        <v>2</v>
      </c>
      <c r="H202" s="95">
        <v>2</v>
      </c>
      <c r="I202" s="95">
        <v>8</v>
      </c>
      <c r="J202" s="95">
        <v>1</v>
      </c>
      <c r="K202" s="95" t="s">
        <v>33</v>
      </c>
      <c r="L202" s="95" t="s">
        <v>146</v>
      </c>
      <c r="M202" s="198"/>
      <c r="N202" s="199"/>
      <c r="O202" s="3"/>
    </row>
    <row r="203" spans="1:16" s="197" customFormat="1" ht="17.25" customHeight="1" x14ac:dyDescent="0.25">
      <c r="A203" s="190"/>
      <c r="B203" s="230"/>
      <c r="C203" s="226"/>
      <c r="D203" s="191"/>
      <c r="E203" s="191"/>
      <c r="F203" s="191"/>
      <c r="G203" s="52">
        <v>2</v>
      </c>
      <c r="H203" s="52">
        <v>2</v>
      </c>
      <c r="I203" s="52">
        <v>8</v>
      </c>
      <c r="J203" s="52">
        <v>2</v>
      </c>
      <c r="K203" s="52"/>
      <c r="L203" s="52" t="s">
        <v>147</v>
      </c>
      <c r="M203" s="163">
        <f>+M204+M205</f>
        <v>25322</v>
      </c>
      <c r="N203" s="164">
        <f>+N204+N205</f>
        <v>25322</v>
      </c>
      <c r="O203" s="63"/>
    </row>
    <row r="204" spans="1:16" s="197" customFormat="1" ht="16.5" hidden="1" customHeight="1" x14ac:dyDescent="0.25">
      <c r="A204" s="190"/>
      <c r="B204" s="230"/>
      <c r="C204" s="231"/>
      <c r="D204" s="95"/>
      <c r="E204" s="95"/>
      <c r="F204" s="95"/>
      <c r="G204" s="95">
        <v>2</v>
      </c>
      <c r="H204" s="95">
        <v>2</v>
      </c>
      <c r="I204" s="95">
        <v>8</v>
      </c>
      <c r="J204" s="95">
        <v>2</v>
      </c>
      <c r="K204" s="95" t="s">
        <v>33</v>
      </c>
      <c r="L204" s="95" t="s">
        <v>147</v>
      </c>
      <c r="M204" s="198"/>
      <c r="N204" s="199">
        <f>+M204</f>
        <v>0</v>
      </c>
      <c r="O204" s="102"/>
    </row>
    <row r="205" spans="1:16" s="78" customFormat="1" ht="14.25" customHeight="1" x14ac:dyDescent="0.25">
      <c r="A205" s="94"/>
      <c r="B205" s="229"/>
      <c r="C205" s="232"/>
      <c r="D205" s="115"/>
      <c r="E205" s="115"/>
      <c r="F205" s="115"/>
      <c r="G205" s="115">
        <v>2</v>
      </c>
      <c r="H205" s="115">
        <v>2</v>
      </c>
      <c r="I205" s="115">
        <v>8</v>
      </c>
      <c r="J205" s="115">
        <v>2</v>
      </c>
      <c r="K205" s="115" t="s">
        <v>33</v>
      </c>
      <c r="L205" s="115" t="s">
        <v>147</v>
      </c>
      <c r="M205" s="81">
        <f>+'[1]TOTAL PROGRAMA 01'!M161</f>
        <v>25322</v>
      </c>
      <c r="N205" s="81">
        <f>+'[1]TOTAL PROGRAMA 01'!N161</f>
        <v>25322</v>
      </c>
      <c r="O205" s="3"/>
    </row>
    <row r="206" spans="1:16" s="78" customFormat="1" ht="8.25" customHeight="1" x14ac:dyDescent="0.25">
      <c r="A206" s="94"/>
      <c r="B206" s="229"/>
      <c r="C206" s="226"/>
      <c r="D206" s="95"/>
      <c r="E206" s="95"/>
      <c r="F206" s="95"/>
      <c r="G206" s="95"/>
      <c r="H206" s="95"/>
      <c r="I206" s="95"/>
      <c r="J206" s="95"/>
      <c r="K206" s="95"/>
      <c r="L206" s="95"/>
      <c r="M206" s="198"/>
      <c r="N206" s="199"/>
      <c r="O206" s="3"/>
    </row>
    <row r="207" spans="1:16" s="78" customFormat="1" ht="15" customHeight="1" x14ac:dyDescent="0.25">
      <c r="A207" s="94"/>
      <c r="B207" s="229"/>
      <c r="C207" s="226"/>
      <c r="D207" s="95"/>
      <c r="E207" s="95"/>
      <c r="F207" s="95"/>
      <c r="G207" s="52">
        <v>2</v>
      </c>
      <c r="H207" s="62">
        <v>2</v>
      </c>
      <c r="I207" s="62">
        <v>8</v>
      </c>
      <c r="J207" s="62">
        <v>4</v>
      </c>
      <c r="K207" s="62" t="s">
        <v>33</v>
      </c>
      <c r="L207" s="62" t="s">
        <v>148</v>
      </c>
      <c r="M207" s="163">
        <f>+M208</f>
        <v>0</v>
      </c>
      <c r="N207" s="164">
        <f>+N208</f>
        <v>0</v>
      </c>
      <c r="O207" s="3"/>
    </row>
    <row r="208" spans="1:16" s="78" customFormat="1" ht="15" customHeight="1" x14ac:dyDescent="0.25">
      <c r="A208" s="94"/>
      <c r="B208" s="229"/>
      <c r="C208" s="226"/>
      <c r="D208" s="95"/>
      <c r="E208" s="95"/>
      <c r="F208" s="95"/>
      <c r="G208" s="68">
        <v>2</v>
      </c>
      <c r="H208" s="92">
        <v>2</v>
      </c>
      <c r="I208" s="92">
        <v>8</v>
      </c>
      <c r="J208" s="92">
        <v>4</v>
      </c>
      <c r="K208" s="92" t="s">
        <v>33</v>
      </c>
      <c r="L208" s="92" t="s">
        <v>148</v>
      </c>
      <c r="M208" s="165">
        <f>+'[1]TOTAL PROGRAMA 01'!M165</f>
        <v>0</v>
      </c>
      <c r="N208" s="165">
        <f>+'[1]TOTAL PROGRAMA 01'!N165</f>
        <v>0</v>
      </c>
      <c r="O208" s="3"/>
    </row>
    <row r="209" spans="1:15" s="78" customFormat="1" ht="7.5" customHeight="1" x14ac:dyDescent="0.25">
      <c r="A209" s="94"/>
      <c r="B209" s="229"/>
      <c r="C209" s="226"/>
      <c r="D209" s="95"/>
      <c r="E209" s="95"/>
      <c r="F209" s="95"/>
      <c r="G209" s="95"/>
      <c r="H209" s="95"/>
      <c r="I209" s="95"/>
      <c r="J209" s="95"/>
      <c r="K209" s="95"/>
      <c r="L209" s="95"/>
      <c r="M209" s="198"/>
      <c r="N209" s="199"/>
      <c r="O209" s="3"/>
    </row>
    <row r="210" spans="1:15" s="40" customFormat="1" ht="15.75" x14ac:dyDescent="0.25">
      <c r="A210" s="6"/>
      <c r="B210" s="62"/>
      <c r="C210" s="226"/>
      <c r="D210" s="52"/>
      <c r="E210" s="52"/>
      <c r="F210" s="52"/>
      <c r="G210" s="52">
        <v>2</v>
      </c>
      <c r="H210" s="52">
        <v>2</v>
      </c>
      <c r="I210" s="52">
        <v>8</v>
      </c>
      <c r="J210" s="52">
        <v>5</v>
      </c>
      <c r="K210" s="52"/>
      <c r="L210" s="52" t="s">
        <v>149</v>
      </c>
      <c r="M210" s="227">
        <f>SUM(M211:M215)</f>
        <v>34890</v>
      </c>
      <c r="N210" s="228">
        <f>SUM(N211:N215)</f>
        <v>34890</v>
      </c>
      <c r="O210" s="63"/>
    </row>
    <row r="211" spans="1:15" x14ac:dyDescent="0.25">
      <c r="A211" s="67"/>
      <c r="B211" s="92"/>
      <c r="C211" s="226"/>
      <c r="D211" s="68"/>
      <c r="E211" s="68"/>
      <c r="F211" s="68"/>
      <c r="G211" s="68">
        <v>2</v>
      </c>
      <c r="H211" s="68">
        <v>2</v>
      </c>
      <c r="I211" s="68">
        <v>8</v>
      </c>
      <c r="J211" s="68">
        <v>5</v>
      </c>
      <c r="K211" s="68" t="s">
        <v>33</v>
      </c>
      <c r="L211" s="68" t="s">
        <v>150</v>
      </c>
      <c r="M211" s="81">
        <f>+'[1]TOTAL PROGRAMA 01'!M168+'[1]TOTAL PROGRAMA 12'!L124</f>
        <v>34890</v>
      </c>
      <c r="N211" s="81">
        <f>+'[1]TOTAL PROGRAMA 01'!N168+'[1]TOTAL PROGRAMA 12'!M124</f>
        <v>34890</v>
      </c>
    </row>
    <row r="212" spans="1:15" ht="8.25" hidden="1" customHeight="1" x14ac:dyDescent="0.25">
      <c r="A212" s="67"/>
      <c r="B212" s="92"/>
      <c r="C212" s="226"/>
      <c r="D212" s="68"/>
      <c r="E212" s="68"/>
      <c r="F212" s="68"/>
      <c r="G212" s="68">
        <v>2</v>
      </c>
      <c r="H212" s="68">
        <v>2</v>
      </c>
      <c r="I212" s="68">
        <v>8</v>
      </c>
      <c r="J212" s="68">
        <v>5</v>
      </c>
      <c r="K212" s="68" t="s">
        <v>37</v>
      </c>
      <c r="L212" s="68" t="s">
        <v>151</v>
      </c>
      <c r="M212" s="165"/>
      <c r="N212" s="166"/>
    </row>
    <row r="213" spans="1:15" ht="4.5" hidden="1" customHeight="1" x14ac:dyDescent="0.25">
      <c r="A213" s="67"/>
      <c r="B213" s="92"/>
      <c r="C213" s="226"/>
      <c r="D213" s="68"/>
      <c r="E213" s="68"/>
      <c r="F213" s="68"/>
      <c r="G213" s="52">
        <v>2</v>
      </c>
      <c r="H213" s="52">
        <v>2</v>
      </c>
      <c r="I213" s="52">
        <v>8</v>
      </c>
      <c r="J213" s="52">
        <v>5</v>
      </c>
      <c r="K213" s="52" t="s">
        <v>39</v>
      </c>
      <c r="L213" s="52" t="s">
        <v>152</v>
      </c>
      <c r="M213" s="163"/>
      <c r="N213" s="164"/>
    </row>
    <row r="214" spans="1:15" ht="15.75" x14ac:dyDescent="0.25">
      <c r="A214" s="67"/>
      <c r="B214" s="92"/>
      <c r="C214" s="226"/>
      <c r="D214" s="68"/>
      <c r="E214" s="68"/>
      <c r="F214" s="68"/>
      <c r="G214" s="68">
        <v>2</v>
      </c>
      <c r="H214" s="68">
        <v>2</v>
      </c>
      <c r="I214" s="68">
        <v>8</v>
      </c>
      <c r="J214" s="68">
        <v>5</v>
      </c>
      <c r="K214" s="68" t="s">
        <v>39</v>
      </c>
      <c r="L214" s="68" t="s">
        <v>152</v>
      </c>
      <c r="M214" s="165">
        <f>+'[1]TOTAL PROGRAMA 12'!L125+'[1]TOTAL PROGRAMA.11'!M62+'[1]TOTAL PROGRAMA 01'!M170</f>
        <v>0</v>
      </c>
      <c r="N214" s="166">
        <f>+'[1]TOTAL PROGRAMA 01'!N170+'[1]TOTAL PROGRAMA 12'!M125+'[1]TOTAL PROGRAMA.11'!N62</f>
        <v>0</v>
      </c>
    </row>
    <row r="215" spans="1:15" s="91" customFormat="1" ht="18.75" hidden="1" customHeight="1" x14ac:dyDescent="0.25">
      <c r="A215" s="83"/>
      <c r="B215" s="233"/>
      <c r="C215" s="226">
        <v>104</v>
      </c>
      <c r="D215" s="74"/>
      <c r="E215" s="74"/>
      <c r="F215" s="74"/>
      <c r="G215" s="74">
        <v>2</v>
      </c>
      <c r="H215" s="74">
        <v>2</v>
      </c>
      <c r="I215" s="74">
        <v>8</v>
      </c>
      <c r="J215" s="74">
        <v>5</v>
      </c>
      <c r="K215" s="74" t="s">
        <v>39</v>
      </c>
      <c r="L215" s="74" t="s">
        <v>152</v>
      </c>
      <c r="M215" s="234">
        <f>+'[1]TOTAL PROGRAMA 01'!M172</f>
        <v>0</v>
      </c>
      <c r="N215" s="235">
        <f>+'[1]TOTAL PROGRAMA 01'!N172</f>
        <v>0</v>
      </c>
      <c r="O215" s="3"/>
    </row>
    <row r="216" spans="1:15" s="91" customFormat="1" ht="5.25" customHeight="1" x14ac:dyDescent="0.25">
      <c r="A216" s="83"/>
      <c r="B216" s="233"/>
      <c r="C216" s="226"/>
      <c r="D216" s="84"/>
      <c r="E216" s="84"/>
      <c r="F216" s="84"/>
      <c r="G216" s="84"/>
      <c r="H216" s="84"/>
      <c r="I216" s="84"/>
      <c r="J216" s="84"/>
      <c r="K216" s="84"/>
      <c r="L216" s="84"/>
      <c r="M216" s="236"/>
      <c r="N216" s="237"/>
      <c r="O216" s="3"/>
    </row>
    <row r="217" spans="1:15" s="40" customFormat="1" ht="15.75" x14ac:dyDescent="0.25">
      <c r="A217" s="6"/>
      <c r="B217" s="62"/>
      <c r="C217" s="226"/>
      <c r="D217" s="52"/>
      <c r="E217" s="52"/>
      <c r="F217" s="52"/>
      <c r="G217" s="52">
        <v>2</v>
      </c>
      <c r="H217" s="52">
        <v>2</v>
      </c>
      <c r="I217" s="52">
        <v>8</v>
      </c>
      <c r="J217" s="52">
        <v>6</v>
      </c>
      <c r="K217" s="52"/>
      <c r="L217" s="52" t="s">
        <v>153</v>
      </c>
      <c r="M217" s="227">
        <f>+M218+M219</f>
        <v>0</v>
      </c>
      <c r="N217" s="228">
        <f>+N218+N219</f>
        <v>0</v>
      </c>
      <c r="O217" s="102"/>
    </row>
    <row r="218" spans="1:15" ht="12.75" customHeight="1" x14ac:dyDescent="0.25">
      <c r="A218" s="67"/>
      <c r="B218" s="92"/>
      <c r="C218" s="226"/>
      <c r="D218" s="68"/>
      <c r="E218" s="68"/>
      <c r="F218" s="68"/>
      <c r="G218" s="68">
        <v>2</v>
      </c>
      <c r="H218" s="68">
        <v>2</v>
      </c>
      <c r="I218" s="68">
        <v>8</v>
      </c>
      <c r="J218" s="68">
        <v>6</v>
      </c>
      <c r="K218" s="68" t="s">
        <v>33</v>
      </c>
      <c r="L218" s="68" t="s">
        <v>154</v>
      </c>
      <c r="M218" s="165">
        <f>+'[1]TOTAL PROGRAMA 01'!M172</f>
        <v>0</v>
      </c>
      <c r="N218" s="166">
        <f>+'[1]TOTAL PROGRAMA 01'!N172</f>
        <v>0</v>
      </c>
    </row>
    <row r="219" spans="1:15" ht="14.25" customHeight="1" x14ac:dyDescent="0.25">
      <c r="A219" s="67"/>
      <c r="B219" s="92"/>
      <c r="C219" s="226"/>
      <c r="D219" s="68"/>
      <c r="E219" s="68"/>
      <c r="F219" s="68"/>
      <c r="G219" s="68">
        <v>2</v>
      </c>
      <c r="H219" s="68">
        <v>2</v>
      </c>
      <c r="I219" s="68">
        <v>8</v>
      </c>
      <c r="J219" s="68">
        <v>6</v>
      </c>
      <c r="K219" s="68" t="s">
        <v>37</v>
      </c>
      <c r="L219" s="68" t="s">
        <v>155</v>
      </c>
      <c r="M219" s="165">
        <f>+'[1]TOTAL PROGRAMA 01'!M173</f>
        <v>0</v>
      </c>
      <c r="N219" s="166">
        <f>+'[1]TOTAL PROGRAMA 01'!N173</f>
        <v>0</v>
      </c>
    </row>
    <row r="220" spans="1:15" ht="10.5" customHeight="1" x14ac:dyDescent="0.25">
      <c r="A220" s="67"/>
      <c r="B220" s="92"/>
      <c r="C220" s="226"/>
      <c r="D220" s="68"/>
      <c r="E220" s="68"/>
      <c r="F220" s="68"/>
      <c r="G220" s="68"/>
      <c r="H220" s="68"/>
      <c r="I220" s="68"/>
      <c r="J220" s="68"/>
      <c r="K220" s="68"/>
      <c r="L220" s="68"/>
      <c r="M220" s="165"/>
      <c r="N220" s="166"/>
      <c r="O220" s="160"/>
    </row>
    <row r="221" spans="1:15" s="40" customFormat="1" ht="15" customHeight="1" x14ac:dyDescent="0.25">
      <c r="A221" s="6"/>
      <c r="B221" s="62"/>
      <c r="C221" s="226"/>
      <c r="D221" s="52"/>
      <c r="E221" s="52"/>
      <c r="F221" s="52"/>
      <c r="G221" s="52">
        <v>2</v>
      </c>
      <c r="H221" s="52">
        <v>2</v>
      </c>
      <c r="I221" s="52">
        <v>8</v>
      </c>
      <c r="J221" s="52">
        <v>7</v>
      </c>
      <c r="K221" s="52"/>
      <c r="L221" s="52" t="s">
        <v>156</v>
      </c>
      <c r="M221" s="163">
        <f>+M222+M223+M225+M226+M227+M228</f>
        <v>90038</v>
      </c>
      <c r="N221" s="164">
        <f>+N223+N225+N226+N227+N228+N229</f>
        <v>53350</v>
      </c>
      <c r="O221" s="17"/>
    </row>
    <row r="222" spans="1:15" s="40" customFormat="1" ht="18.75" customHeight="1" x14ac:dyDescent="0.25">
      <c r="A222" s="6"/>
      <c r="B222" s="62"/>
      <c r="C222" s="226"/>
      <c r="D222" s="52"/>
      <c r="E222" s="52"/>
      <c r="F222" s="52"/>
      <c r="G222" s="68">
        <v>2</v>
      </c>
      <c r="H222" s="68">
        <v>2</v>
      </c>
      <c r="I222" s="68">
        <v>8</v>
      </c>
      <c r="J222" s="68">
        <v>7</v>
      </c>
      <c r="K222" s="68" t="s">
        <v>33</v>
      </c>
      <c r="L222" s="68" t="s">
        <v>157</v>
      </c>
      <c r="M222" s="81">
        <f>+'[1]TOTAL PROGRAMA 12'!L129</f>
        <v>0</v>
      </c>
      <c r="N222" s="82"/>
      <c r="O222" s="63"/>
    </row>
    <row r="223" spans="1:15" s="91" customFormat="1" ht="0.75" hidden="1" customHeight="1" x14ac:dyDescent="0.25">
      <c r="A223" s="83"/>
      <c r="B223" s="233"/>
      <c r="C223" s="226">
        <v>104</v>
      </c>
      <c r="D223" s="84"/>
      <c r="E223" s="84"/>
      <c r="F223" s="84"/>
      <c r="G223" s="84">
        <v>2</v>
      </c>
      <c r="H223" s="84">
        <v>2</v>
      </c>
      <c r="I223" s="84">
        <v>8</v>
      </c>
      <c r="J223" s="84">
        <v>7</v>
      </c>
      <c r="K223" s="84" t="s">
        <v>33</v>
      </c>
      <c r="L223" s="84" t="s">
        <v>157</v>
      </c>
      <c r="M223" s="116">
        <f>+'[1]TOTAL PROGRAMA 12'!L131+'[1]TOTAL PROGRAMA 01'!M177</f>
        <v>0</v>
      </c>
      <c r="N223" s="117">
        <f>+'[1]TOTAL PROGRAMA 12'!M131+'[1]TOTAL PROGRAMA 01'!N177</f>
        <v>0</v>
      </c>
      <c r="O223" s="160"/>
    </row>
    <row r="224" spans="1:15" ht="19.5" hidden="1" customHeight="1" x14ac:dyDescent="0.25">
      <c r="A224" s="67"/>
      <c r="B224" s="92"/>
      <c r="C224" s="226"/>
      <c r="D224" s="68"/>
      <c r="E224" s="68"/>
      <c r="F224" s="68"/>
      <c r="G224" s="68">
        <v>2</v>
      </c>
      <c r="H224" s="68">
        <v>2</v>
      </c>
      <c r="I224" s="68">
        <v>8</v>
      </c>
      <c r="J224" s="68">
        <v>7</v>
      </c>
      <c r="K224" s="68" t="s">
        <v>33</v>
      </c>
      <c r="L224" s="68" t="s">
        <v>157</v>
      </c>
      <c r="M224" s="81" t="e">
        <f>+#REF!+'[1]TOTAL PROGRAMA 01'!M176</f>
        <v>#REF!</v>
      </c>
      <c r="N224" s="82" t="e">
        <f>+#REF!+'[1]TOTAL PROGRAMA 01'!N176</f>
        <v>#REF!</v>
      </c>
    </row>
    <row r="225" spans="1:16" s="113" customFormat="1" ht="16.5" customHeight="1" x14ac:dyDescent="0.25">
      <c r="A225" s="67"/>
      <c r="B225" s="92"/>
      <c r="C225" s="238"/>
      <c r="D225" s="68"/>
      <c r="E225" s="68"/>
      <c r="F225" s="68"/>
      <c r="G225" s="68">
        <v>2</v>
      </c>
      <c r="H225" s="68">
        <v>2</v>
      </c>
      <c r="I225" s="68">
        <v>8</v>
      </c>
      <c r="J225" s="68">
        <v>7</v>
      </c>
      <c r="K225" s="68" t="s">
        <v>37</v>
      </c>
      <c r="L225" s="68" t="s">
        <v>158</v>
      </c>
      <c r="M225" s="101">
        <f>+'[1]TOTAL PROGRAMA 01'!M178</f>
        <v>40238</v>
      </c>
      <c r="N225" s="101">
        <f>+'[1]TOTAL PROGRAMA 01'!N178</f>
        <v>26550</v>
      </c>
      <c r="O225" s="160"/>
    </row>
    <row r="226" spans="1:16" s="40" customFormat="1" ht="21" customHeight="1" x14ac:dyDescent="0.25">
      <c r="A226" s="6"/>
      <c r="B226" s="62"/>
      <c r="C226" s="226"/>
      <c r="D226" s="52"/>
      <c r="E226" s="52"/>
      <c r="F226" s="52"/>
      <c r="G226" s="68">
        <v>2</v>
      </c>
      <c r="H226" s="68">
        <v>2</v>
      </c>
      <c r="I226" s="68">
        <v>8</v>
      </c>
      <c r="J226" s="68">
        <v>7</v>
      </c>
      <c r="K226" s="68" t="s">
        <v>39</v>
      </c>
      <c r="L226" s="239" t="s">
        <v>159</v>
      </c>
      <c r="M226" s="57">
        <f>+'[1]TOTAL PROGRAMA 01'!M179</f>
        <v>0</v>
      </c>
      <c r="N226" s="58"/>
      <c r="O226" s="102"/>
    </row>
    <row r="227" spans="1:16" s="40" customFormat="1" ht="17.25" customHeight="1" x14ac:dyDescent="0.25">
      <c r="A227" s="6"/>
      <c r="B227" s="62"/>
      <c r="C227" s="226"/>
      <c r="D227" s="52"/>
      <c r="E227" s="52"/>
      <c r="F227" s="52"/>
      <c r="G227" s="68">
        <v>2</v>
      </c>
      <c r="H227" s="68">
        <v>2</v>
      </c>
      <c r="I227" s="108">
        <v>8</v>
      </c>
      <c r="J227" s="108">
        <v>7</v>
      </c>
      <c r="K227" s="68" t="s">
        <v>41</v>
      </c>
      <c r="L227" s="68" t="s">
        <v>160</v>
      </c>
      <c r="M227" s="81">
        <f>+'[1]TOTAL PROGRAMA 01'!M180</f>
        <v>23000</v>
      </c>
      <c r="N227" s="82">
        <f>+'[1]TOTAL PROGRAMA 01'!N180</f>
        <v>0</v>
      </c>
      <c r="O227" s="102"/>
    </row>
    <row r="228" spans="1:16" s="40" customFormat="1" ht="18.75" customHeight="1" x14ac:dyDescent="0.25">
      <c r="A228" s="6"/>
      <c r="B228" s="62"/>
      <c r="C228" s="226"/>
      <c r="D228" s="52"/>
      <c r="E228" s="52"/>
      <c r="F228" s="52"/>
      <c r="G228" s="68">
        <v>2</v>
      </c>
      <c r="H228" s="68">
        <v>2</v>
      </c>
      <c r="I228" s="68">
        <v>8</v>
      </c>
      <c r="J228" s="68">
        <v>7</v>
      </c>
      <c r="K228" s="68" t="s">
        <v>45</v>
      </c>
      <c r="L228" s="239" t="s">
        <v>161</v>
      </c>
      <c r="M228" s="81">
        <f>+'[1]TOTAL PROGRAMA 01'!M181</f>
        <v>26800</v>
      </c>
      <c r="N228" s="81">
        <f>+'[1]TOTAL PROGRAMA 01'!N181</f>
        <v>26800</v>
      </c>
      <c r="O228" s="240"/>
    </row>
    <row r="229" spans="1:16" ht="8.25" customHeight="1" x14ac:dyDescent="0.25">
      <c r="A229" s="67"/>
      <c r="B229" s="92"/>
      <c r="C229" s="226"/>
      <c r="D229" s="68"/>
      <c r="E229" s="68"/>
      <c r="F229" s="68"/>
      <c r="G229" s="68"/>
      <c r="H229" s="68"/>
      <c r="I229" s="68"/>
      <c r="J229" s="68"/>
      <c r="K229" s="68"/>
      <c r="L229" s="68"/>
      <c r="M229" s="165"/>
      <c r="N229" s="166"/>
      <c r="P229" s="143"/>
    </row>
    <row r="230" spans="1:16" s="40" customFormat="1" ht="15.75" x14ac:dyDescent="0.25">
      <c r="A230" s="6"/>
      <c r="B230" s="62"/>
      <c r="C230" s="226"/>
      <c r="D230" s="52"/>
      <c r="E230" s="52"/>
      <c r="F230" s="52"/>
      <c r="G230" s="52">
        <v>2</v>
      </c>
      <c r="H230" s="52">
        <v>2</v>
      </c>
      <c r="I230" s="52">
        <v>8</v>
      </c>
      <c r="J230" s="52">
        <v>8</v>
      </c>
      <c r="K230" s="52"/>
      <c r="L230" s="52" t="s">
        <v>162</v>
      </c>
      <c r="M230" s="163">
        <f>+M231+M232</f>
        <v>10836</v>
      </c>
      <c r="N230" s="164">
        <f>+N231+N232</f>
        <v>0</v>
      </c>
      <c r="O230" s="17"/>
      <c r="P230" s="241"/>
    </row>
    <row r="231" spans="1:16" s="249" customFormat="1" ht="13.5" customHeight="1" x14ac:dyDescent="0.25">
      <c r="A231" s="242"/>
      <c r="B231" s="243"/>
      <c r="C231" s="226"/>
      <c r="D231" s="244"/>
      <c r="E231" s="244"/>
      <c r="F231" s="244"/>
      <c r="G231" s="115">
        <v>2</v>
      </c>
      <c r="H231" s="115">
        <v>2</v>
      </c>
      <c r="I231" s="115">
        <v>8</v>
      </c>
      <c r="J231" s="115">
        <v>8</v>
      </c>
      <c r="K231" s="115" t="s">
        <v>33</v>
      </c>
      <c r="L231" s="115" t="s">
        <v>163</v>
      </c>
      <c r="M231" s="245">
        <f>+'[1]TOTAL PROGRAMA 12'!L119+'[1]TOTAL PROGRAMA.11'!M65+'[1]TOTAL PROGRAMA 01'!M184</f>
        <v>10836</v>
      </c>
      <c r="N231" s="246">
        <f>+'[1]TOTAL PROGRAMA 12'!M119+'[1]TOTAL PROGRAMA.11'!N65+'[1]TOTAL PROGRAMA 01'!N184</f>
        <v>0</v>
      </c>
      <c r="O231" s="247"/>
      <c r="P231" s="248"/>
    </row>
    <row r="232" spans="1:16" s="91" customFormat="1" ht="15" hidden="1" customHeight="1" x14ac:dyDescent="0.25">
      <c r="A232" s="83"/>
      <c r="B232" s="233"/>
      <c r="C232" s="226"/>
      <c r="D232" s="84"/>
      <c r="E232" s="84"/>
      <c r="F232" s="84"/>
      <c r="G232" s="84">
        <v>2</v>
      </c>
      <c r="H232" s="84">
        <v>2</v>
      </c>
      <c r="I232" s="84">
        <v>8</v>
      </c>
      <c r="J232" s="84">
        <v>8</v>
      </c>
      <c r="K232" s="84" t="s">
        <v>33</v>
      </c>
      <c r="L232" s="84" t="s">
        <v>163</v>
      </c>
      <c r="M232" s="236">
        <f>+'[1]TOTAL PROGRAMA 12'!L135+'[1]TOTAL PROGRAMA 01'!M185</f>
        <v>0</v>
      </c>
      <c r="N232" s="237">
        <f>+'[1]TOTAL PROGRAMA 12'!M135+'[1]TOTAL PROGRAMA 01'!N185</f>
        <v>0</v>
      </c>
      <c r="O232" s="93"/>
      <c r="P232" s="250"/>
    </row>
    <row r="233" spans="1:16" ht="13.5" hidden="1" customHeight="1" x14ac:dyDescent="0.25">
      <c r="A233" s="67"/>
      <c r="B233" s="92"/>
      <c r="C233" s="226"/>
      <c r="D233" s="68"/>
      <c r="E233" s="68"/>
      <c r="F233" s="68"/>
      <c r="G233" s="68">
        <v>2</v>
      </c>
      <c r="H233" s="68">
        <v>2</v>
      </c>
      <c r="I233" s="68">
        <v>8</v>
      </c>
      <c r="J233" s="68">
        <v>8</v>
      </c>
      <c r="K233" s="68" t="s">
        <v>37</v>
      </c>
      <c r="L233" s="68" t="s">
        <v>164</v>
      </c>
      <c r="M233" s="236"/>
      <c r="N233" s="237"/>
    </row>
    <row r="234" spans="1:16" ht="15.75" hidden="1" customHeight="1" x14ac:dyDescent="0.25">
      <c r="A234" s="67"/>
      <c r="B234" s="92"/>
      <c r="C234" s="226"/>
      <c r="D234" s="68"/>
      <c r="E234" s="68"/>
      <c r="F234" s="68"/>
      <c r="G234" s="68">
        <v>2</v>
      </c>
      <c r="H234" s="68">
        <v>2</v>
      </c>
      <c r="I234" s="68">
        <v>8</v>
      </c>
      <c r="J234" s="68">
        <v>8</v>
      </c>
      <c r="K234" s="68" t="s">
        <v>39</v>
      </c>
      <c r="L234" s="68" t="s">
        <v>165</v>
      </c>
      <c r="M234" s="236"/>
      <c r="N234" s="237"/>
    </row>
    <row r="235" spans="1:16" ht="6" customHeight="1" x14ac:dyDescent="0.25">
      <c r="A235" s="67"/>
      <c r="B235" s="92"/>
      <c r="C235" s="226"/>
      <c r="D235" s="68"/>
      <c r="E235" s="68"/>
      <c r="F235" s="68"/>
      <c r="G235" s="68"/>
      <c r="H235" s="68"/>
      <c r="I235" s="68"/>
      <c r="J235" s="68"/>
      <c r="K235" s="68"/>
      <c r="L235" s="68"/>
      <c r="M235" s="165"/>
      <c r="N235" s="166"/>
    </row>
    <row r="236" spans="1:16" s="40" customFormat="1" ht="15.75" x14ac:dyDescent="0.25">
      <c r="A236" s="6"/>
      <c r="B236" s="62"/>
      <c r="C236" s="226"/>
      <c r="D236" s="52"/>
      <c r="E236" s="52"/>
      <c r="F236" s="52"/>
      <c r="G236" s="52">
        <v>2</v>
      </c>
      <c r="H236" s="52">
        <v>2</v>
      </c>
      <c r="I236" s="52">
        <v>8</v>
      </c>
      <c r="J236" s="52">
        <v>9</v>
      </c>
      <c r="K236" s="52"/>
      <c r="L236" s="52" t="s">
        <v>166</v>
      </c>
      <c r="M236" s="163">
        <f>+M237</f>
        <v>0</v>
      </c>
      <c r="N236" s="164">
        <f>+N237</f>
        <v>0</v>
      </c>
      <c r="O236" s="102"/>
    </row>
    <row r="237" spans="1:16" s="113" customFormat="1" ht="21" customHeight="1" x14ac:dyDescent="0.25">
      <c r="A237" s="67"/>
      <c r="B237" s="92"/>
      <c r="C237" s="239"/>
      <c r="D237" s="68"/>
      <c r="E237" s="68"/>
      <c r="F237" s="68"/>
      <c r="G237" s="68">
        <v>2</v>
      </c>
      <c r="H237" s="68">
        <v>2</v>
      </c>
      <c r="I237" s="68">
        <v>8</v>
      </c>
      <c r="J237" s="68">
        <v>9</v>
      </c>
      <c r="K237" s="68" t="s">
        <v>41</v>
      </c>
      <c r="L237" s="239" t="s">
        <v>167</v>
      </c>
      <c r="M237" s="165"/>
      <c r="N237" s="166"/>
      <c r="O237" s="183"/>
      <c r="P237" s="2"/>
    </row>
    <row r="238" spans="1:16" ht="8.25" customHeight="1" x14ac:dyDescent="0.25">
      <c r="A238" s="67"/>
      <c r="B238" s="92"/>
      <c r="C238" s="226"/>
      <c r="D238" s="68"/>
      <c r="E238" s="68"/>
      <c r="F238" s="68"/>
      <c r="G238" s="68"/>
      <c r="H238" s="68"/>
      <c r="I238" s="68"/>
      <c r="J238" s="68"/>
      <c r="K238" s="68"/>
      <c r="L238" s="68"/>
      <c r="M238" s="165"/>
      <c r="N238" s="166"/>
      <c r="O238" s="160"/>
      <c r="P238" s="2"/>
    </row>
    <row r="239" spans="1:16" s="40" customFormat="1" ht="15.75" x14ac:dyDescent="0.25">
      <c r="A239" s="6"/>
      <c r="B239" s="62"/>
      <c r="C239" s="226"/>
      <c r="D239" s="52"/>
      <c r="E239" s="52"/>
      <c r="F239" s="52"/>
      <c r="G239" s="52">
        <v>3</v>
      </c>
      <c r="H239" s="52"/>
      <c r="I239" s="52"/>
      <c r="J239" s="52"/>
      <c r="K239" s="52"/>
      <c r="L239" s="52" t="s">
        <v>168</v>
      </c>
      <c r="M239" s="163">
        <f>+M240+M256+M262+M290+M286+M303+M365+M386</f>
        <v>11285509</v>
      </c>
      <c r="N239" s="164">
        <f>+N240+N256+N262+N290+N286+N303+N365+N386</f>
        <v>7545564</v>
      </c>
      <c r="O239" s="50"/>
      <c r="P239" s="50"/>
    </row>
    <row r="240" spans="1:16" s="40" customFormat="1" ht="15.75" x14ac:dyDescent="0.25">
      <c r="A240" s="6"/>
      <c r="B240" s="62"/>
      <c r="C240" s="226"/>
      <c r="D240" s="52"/>
      <c r="E240" s="52"/>
      <c r="F240" s="52"/>
      <c r="G240" s="52">
        <v>2</v>
      </c>
      <c r="H240" s="52">
        <v>3</v>
      </c>
      <c r="I240" s="52">
        <v>1</v>
      </c>
      <c r="J240" s="52"/>
      <c r="K240" s="52"/>
      <c r="L240" s="52" t="s">
        <v>169</v>
      </c>
      <c r="M240" s="163">
        <f>+M241+M248+M253+M244</f>
        <v>3636643</v>
      </c>
      <c r="N240" s="164">
        <f>+N241+N248+N253+N244</f>
        <v>2937703</v>
      </c>
      <c r="O240" s="63"/>
      <c r="P240" s="135"/>
    </row>
    <row r="241" spans="1:16" s="40" customFormat="1" ht="15.75" x14ac:dyDescent="0.25">
      <c r="A241" s="6"/>
      <c r="B241" s="62"/>
      <c r="C241" s="226"/>
      <c r="D241" s="52"/>
      <c r="E241" s="52"/>
      <c r="F241" s="52"/>
      <c r="G241" s="52">
        <v>2</v>
      </c>
      <c r="H241" s="52">
        <v>3</v>
      </c>
      <c r="I241" s="52">
        <v>1</v>
      </c>
      <c r="J241" s="52">
        <v>1</v>
      </c>
      <c r="K241" s="52"/>
      <c r="L241" s="52" t="s">
        <v>170</v>
      </c>
      <c r="M241" s="163">
        <f>SUM(M242:M243)</f>
        <v>2727494</v>
      </c>
      <c r="N241" s="164">
        <f>SUM(N242:N243)</f>
        <v>2028554</v>
      </c>
      <c r="O241" s="17"/>
      <c r="P241" s="59"/>
    </row>
    <row r="242" spans="1:16" x14ac:dyDescent="0.25">
      <c r="A242" s="67"/>
      <c r="B242" s="92"/>
      <c r="C242" s="226"/>
      <c r="D242" s="68"/>
      <c r="E242" s="68"/>
      <c r="F242" s="68"/>
      <c r="G242" s="68">
        <v>2</v>
      </c>
      <c r="H242" s="68">
        <v>3</v>
      </c>
      <c r="I242" s="68">
        <v>1</v>
      </c>
      <c r="J242" s="68">
        <v>1</v>
      </c>
      <c r="K242" s="68" t="s">
        <v>33</v>
      </c>
      <c r="L242" s="68" t="s">
        <v>170</v>
      </c>
      <c r="M242" s="81">
        <f>+'[1]TOTAL PROGRAMA 01'!M204+'[1]TOTAL PROGRAMA 12'!L142+'[1]TOTAL PROGRAMA.11'!M99</f>
        <v>2727494</v>
      </c>
      <c r="N242" s="81">
        <f>+'[1]TOTAL PROGRAMA 01'!N204+'[1]TOTAL PROGRAMA 12'!M142+'[1]TOTAL PROGRAMA.11'!N99</f>
        <v>2028554</v>
      </c>
      <c r="O242" s="90"/>
      <c r="P242" s="65"/>
    </row>
    <row r="243" spans="1:16" s="91" customFormat="1" ht="15.75" hidden="1" x14ac:dyDescent="0.25">
      <c r="A243" s="83"/>
      <c r="B243" s="233"/>
      <c r="C243" s="226">
        <v>104</v>
      </c>
      <c r="D243" s="74"/>
      <c r="E243" s="74"/>
      <c r="F243" s="74"/>
      <c r="G243" s="74">
        <v>2</v>
      </c>
      <c r="H243" s="74">
        <v>3</v>
      </c>
      <c r="I243" s="74">
        <v>1</v>
      </c>
      <c r="J243" s="74">
        <v>1</v>
      </c>
      <c r="K243" s="74" t="s">
        <v>33</v>
      </c>
      <c r="L243" s="74" t="s">
        <v>170</v>
      </c>
      <c r="M243" s="178">
        <f>+'[1]TOTAL PROGRAMA 12'!L143</f>
        <v>0</v>
      </c>
      <c r="N243" s="179">
        <f>+'[1]TOTAL PROGRAMA 12'!M143</f>
        <v>0</v>
      </c>
      <c r="O243" s="93"/>
    </row>
    <row r="244" spans="1:16" s="129" customFormat="1" ht="16.5" customHeight="1" x14ac:dyDescent="0.25">
      <c r="A244" s="127"/>
      <c r="B244" s="251"/>
      <c r="C244" s="226"/>
      <c r="D244" s="128"/>
      <c r="E244" s="128"/>
      <c r="F244" s="128"/>
      <c r="G244" s="52">
        <v>2</v>
      </c>
      <c r="H244" s="52">
        <v>3</v>
      </c>
      <c r="I244" s="52">
        <v>1</v>
      </c>
      <c r="J244" s="52">
        <v>2</v>
      </c>
      <c r="K244" s="52"/>
      <c r="L244" s="52" t="s">
        <v>171</v>
      </c>
      <c r="M244" s="163">
        <f>+M245+M247</f>
        <v>907938</v>
      </c>
      <c r="N244" s="164">
        <f>+N245+N246</f>
        <v>907938</v>
      </c>
      <c r="O244" s="63"/>
      <c r="P244" s="252"/>
    </row>
    <row r="245" spans="1:16" s="113" customFormat="1" ht="13.5" customHeight="1" x14ac:dyDescent="0.25">
      <c r="A245" s="67"/>
      <c r="B245" s="92"/>
      <c r="C245" s="226"/>
      <c r="D245" s="68"/>
      <c r="E245" s="68"/>
      <c r="F245" s="68"/>
      <c r="G245" s="68">
        <v>2</v>
      </c>
      <c r="H245" s="68">
        <v>3</v>
      </c>
      <c r="I245" s="68">
        <v>1</v>
      </c>
      <c r="J245" s="68">
        <v>2</v>
      </c>
      <c r="K245" s="68" t="s">
        <v>33</v>
      </c>
      <c r="L245" s="68" t="s">
        <v>171</v>
      </c>
      <c r="M245" s="81">
        <f>+'[1]TOTAL PROGRAMA 01'!M205</f>
        <v>907938</v>
      </c>
      <c r="N245" s="81">
        <f>+'[1]TOTAL PROGRAMA 01'!N205</f>
        <v>907938</v>
      </c>
      <c r="O245" s="93"/>
      <c r="P245" s="253"/>
    </row>
    <row r="246" spans="1:16" s="261" customFormat="1" ht="15" hidden="1" customHeight="1" x14ac:dyDescent="0.25">
      <c r="A246" s="254"/>
      <c r="B246" s="255"/>
      <c r="C246" s="226">
        <v>104</v>
      </c>
      <c r="D246" s="256"/>
      <c r="E246" s="256"/>
      <c r="F246" s="256"/>
      <c r="G246" s="192">
        <v>2</v>
      </c>
      <c r="H246" s="192">
        <v>3</v>
      </c>
      <c r="I246" s="193">
        <v>1</v>
      </c>
      <c r="J246" s="192">
        <v>2</v>
      </c>
      <c r="K246" s="193" t="s">
        <v>33</v>
      </c>
      <c r="L246" s="257" t="s">
        <v>171</v>
      </c>
      <c r="M246" s="258"/>
      <c r="N246" s="259"/>
      <c r="O246" s="260"/>
    </row>
    <row r="247" spans="1:16" s="261" customFormat="1" ht="15" hidden="1" customHeight="1" x14ac:dyDescent="0.2">
      <c r="A247" s="254"/>
      <c r="B247" s="255"/>
      <c r="C247" s="231">
        <v>104</v>
      </c>
      <c r="D247" s="256"/>
      <c r="E247" s="256"/>
      <c r="F247" s="256"/>
      <c r="G247" s="95">
        <v>2</v>
      </c>
      <c r="H247" s="95">
        <v>3</v>
      </c>
      <c r="I247" s="95">
        <v>1</v>
      </c>
      <c r="J247" s="95">
        <v>2</v>
      </c>
      <c r="K247" s="95" t="s">
        <v>33</v>
      </c>
      <c r="L247" s="95" t="s">
        <v>171</v>
      </c>
      <c r="M247" s="258">
        <f>+'[1]TOTAL PROGRAMA 12'!L146</f>
        <v>0</v>
      </c>
      <c r="N247" s="259"/>
      <c r="O247" s="262"/>
    </row>
    <row r="248" spans="1:16" s="40" customFormat="1" ht="18" customHeight="1" x14ac:dyDescent="0.25">
      <c r="A248" s="6"/>
      <c r="B248" s="62"/>
      <c r="C248" s="226"/>
      <c r="D248" s="52"/>
      <c r="E248" s="52"/>
      <c r="F248" s="52"/>
      <c r="G248" s="52">
        <v>2</v>
      </c>
      <c r="H248" s="52">
        <v>3</v>
      </c>
      <c r="I248" s="52">
        <v>1</v>
      </c>
      <c r="J248" s="52">
        <v>3</v>
      </c>
      <c r="K248" s="52"/>
      <c r="L248" s="52" t="s">
        <v>172</v>
      </c>
      <c r="M248" s="163">
        <f>SUM(M249:M252)</f>
        <v>1040</v>
      </c>
      <c r="N248" s="164">
        <f>+N249+N251+N252</f>
        <v>1040</v>
      </c>
      <c r="O248" s="263"/>
    </row>
    <row r="249" spans="1:16" ht="14.25" customHeight="1" x14ac:dyDescent="0.25">
      <c r="A249" s="67"/>
      <c r="B249" s="92"/>
      <c r="C249" s="226"/>
      <c r="D249" s="68"/>
      <c r="E249" s="68"/>
      <c r="F249" s="68"/>
      <c r="G249" s="68">
        <v>2</v>
      </c>
      <c r="H249" s="68">
        <v>3</v>
      </c>
      <c r="I249" s="68">
        <v>1</v>
      </c>
      <c r="J249" s="68">
        <v>3</v>
      </c>
      <c r="K249" s="68" t="s">
        <v>33</v>
      </c>
      <c r="L249" s="68" t="s">
        <v>173</v>
      </c>
      <c r="M249" s="81">
        <f>+'[1]TOTAL PROGRAMA 01'!M206</f>
        <v>1040</v>
      </c>
      <c r="N249" s="81">
        <f>+'[1]TOTAL PROGRAMA 01'!N206</f>
        <v>1040</v>
      </c>
      <c r="O249" s="93"/>
    </row>
    <row r="250" spans="1:16" s="113" customFormat="1" ht="15.75" x14ac:dyDescent="0.25">
      <c r="A250" s="67"/>
      <c r="B250" s="92"/>
      <c r="C250" s="239"/>
      <c r="D250" s="68"/>
      <c r="E250" s="68"/>
      <c r="F250" s="68"/>
      <c r="G250" s="68">
        <v>2</v>
      </c>
      <c r="H250" s="68">
        <v>3</v>
      </c>
      <c r="I250" s="68">
        <v>1</v>
      </c>
      <c r="J250" s="68">
        <v>3</v>
      </c>
      <c r="K250" s="68" t="s">
        <v>37</v>
      </c>
      <c r="L250" s="68" t="s">
        <v>174</v>
      </c>
      <c r="M250" s="165">
        <f>+'[1]TOTAL PROGRAMA 12'!L147</f>
        <v>0</v>
      </c>
      <c r="N250" s="166">
        <f>+'[1]TOTAL PROGRAMA 01'!N207</f>
        <v>0</v>
      </c>
    </row>
    <row r="251" spans="1:16" ht="18" hidden="1" customHeight="1" x14ac:dyDescent="0.25">
      <c r="A251" s="67"/>
      <c r="B251" s="92"/>
      <c r="C251" s="226"/>
      <c r="D251" s="68"/>
      <c r="E251" s="68"/>
      <c r="F251" s="68"/>
      <c r="G251" s="68">
        <v>2</v>
      </c>
      <c r="H251" s="68">
        <v>3</v>
      </c>
      <c r="I251" s="68">
        <v>1</v>
      </c>
      <c r="J251" s="68">
        <v>3</v>
      </c>
      <c r="K251" s="68" t="s">
        <v>39</v>
      </c>
      <c r="L251" s="68" t="s">
        <v>175</v>
      </c>
      <c r="M251" s="165">
        <f>+'[1]TOTAL PROGRAMA 01'!M208</f>
        <v>0</v>
      </c>
      <c r="N251" s="166">
        <f>+'[1]TOTAL PROGRAMA 01'!N208</f>
        <v>0</v>
      </c>
      <c r="O251" s="90"/>
    </row>
    <row r="252" spans="1:16" s="78" customFormat="1" ht="15.75" hidden="1" x14ac:dyDescent="0.25">
      <c r="A252" s="94"/>
      <c r="B252" s="229"/>
      <c r="C252" s="231">
        <v>104</v>
      </c>
      <c r="D252" s="95"/>
      <c r="E252" s="95"/>
      <c r="F252" s="95"/>
      <c r="G252" s="95">
        <v>2</v>
      </c>
      <c r="H252" s="95">
        <v>3</v>
      </c>
      <c r="I252" s="95">
        <v>1</v>
      </c>
      <c r="J252" s="95">
        <v>3</v>
      </c>
      <c r="K252" s="95" t="s">
        <v>39</v>
      </c>
      <c r="L252" s="95" t="s">
        <v>175</v>
      </c>
      <c r="M252" s="198">
        <f>+'[1]TOTAL PROGRAMA 01'!M209</f>
        <v>0</v>
      </c>
      <c r="N252" s="199">
        <f>+'[1]TOTAL PROGRAMA 01'!N209</f>
        <v>0</v>
      </c>
      <c r="O252" s="264"/>
    </row>
    <row r="253" spans="1:16" s="40" customFormat="1" ht="18" customHeight="1" x14ac:dyDescent="0.25">
      <c r="A253" s="6"/>
      <c r="B253" s="62"/>
      <c r="C253" s="226"/>
      <c r="D253" s="52"/>
      <c r="E253" s="52"/>
      <c r="F253" s="52"/>
      <c r="G253" s="52">
        <v>2</v>
      </c>
      <c r="H253" s="52">
        <v>3</v>
      </c>
      <c r="I253" s="52">
        <v>1</v>
      </c>
      <c r="J253" s="52">
        <v>4</v>
      </c>
      <c r="K253" s="52"/>
      <c r="L253" s="52" t="s">
        <v>176</v>
      </c>
      <c r="M253" s="163">
        <f>+M254</f>
        <v>171</v>
      </c>
      <c r="N253" s="164">
        <f>+N254</f>
        <v>171</v>
      </c>
      <c r="O253" s="59"/>
    </row>
    <row r="254" spans="1:16" ht="16.5" customHeight="1" x14ac:dyDescent="0.25">
      <c r="A254" s="67"/>
      <c r="B254" s="92"/>
      <c r="C254" s="226"/>
      <c r="D254" s="68"/>
      <c r="E254" s="68"/>
      <c r="F254" s="68"/>
      <c r="G254" s="68">
        <v>2</v>
      </c>
      <c r="H254" s="68">
        <v>3</v>
      </c>
      <c r="I254" s="68">
        <v>1</v>
      </c>
      <c r="J254" s="68">
        <v>4</v>
      </c>
      <c r="K254" s="115" t="s">
        <v>33</v>
      </c>
      <c r="L254" s="68" t="s">
        <v>176</v>
      </c>
      <c r="M254" s="81">
        <f>+'[1]TOTAL PROGRAMA 12'!L148+'[1]TOTAL PROGRAMA 01'!M210</f>
        <v>171</v>
      </c>
      <c r="N254" s="81">
        <f>+'[1]TOTAL PROGRAMA 12'!M148+'[1]TOTAL PROGRAMA 01'!N210</f>
        <v>171</v>
      </c>
      <c r="O254" s="160"/>
    </row>
    <row r="255" spans="1:16" ht="5.25" customHeight="1" x14ac:dyDescent="0.25">
      <c r="A255" s="67"/>
      <c r="B255" s="92"/>
      <c r="C255" s="226"/>
      <c r="D255" s="68"/>
      <c r="E255" s="68"/>
      <c r="F255" s="68"/>
      <c r="G255" s="68"/>
      <c r="H255" s="68"/>
      <c r="I255" s="68"/>
      <c r="J255" s="68"/>
      <c r="K255" s="115"/>
      <c r="L255" s="68"/>
      <c r="M255" s="165"/>
      <c r="N255" s="166"/>
      <c r="O255" s="160"/>
    </row>
    <row r="256" spans="1:16" s="40" customFormat="1" ht="15.75" x14ac:dyDescent="0.25">
      <c r="A256" s="6"/>
      <c r="B256" s="62"/>
      <c r="C256" s="226"/>
      <c r="D256" s="52"/>
      <c r="E256" s="52"/>
      <c r="F256" s="52"/>
      <c r="G256" s="265">
        <v>2</v>
      </c>
      <c r="H256" s="265">
        <v>3</v>
      </c>
      <c r="I256" s="265">
        <v>2</v>
      </c>
      <c r="J256" s="265"/>
      <c r="K256" s="265"/>
      <c r="L256" s="265" t="s">
        <v>177</v>
      </c>
      <c r="M256" s="163">
        <f>SUM(M257:M261)</f>
        <v>225</v>
      </c>
      <c r="N256" s="164">
        <f>SUM(N257:N261)</f>
        <v>225</v>
      </c>
      <c r="O256" s="59"/>
    </row>
    <row r="257" spans="1:15" s="129" customFormat="1" ht="21.75" customHeight="1" x14ac:dyDescent="0.25">
      <c r="A257" s="127"/>
      <c r="B257" s="251"/>
      <c r="C257" s="226"/>
      <c r="D257" s="128"/>
      <c r="E257" s="128"/>
      <c r="F257" s="128"/>
      <c r="G257" s="68">
        <v>2</v>
      </c>
      <c r="H257" s="68">
        <v>3</v>
      </c>
      <c r="I257" s="68">
        <v>2</v>
      </c>
      <c r="J257" s="68">
        <v>1</v>
      </c>
      <c r="K257" s="68" t="s">
        <v>33</v>
      </c>
      <c r="L257" s="68" t="s">
        <v>178</v>
      </c>
      <c r="M257" s="81">
        <f>+'[1]TOTAL PROGRAMA 12'!L150+'[1]TOTAL PROGRAMA 01'!M213</f>
        <v>225</v>
      </c>
      <c r="N257" s="81">
        <f>+'[1]TOTAL PROGRAMA 12'!M150+'[1]TOTAL PROGRAMA 01'!N213</f>
        <v>225</v>
      </c>
      <c r="O257" s="102"/>
    </row>
    <row r="258" spans="1:15" s="91" customFormat="1" ht="18" customHeight="1" x14ac:dyDescent="0.25">
      <c r="A258" s="83"/>
      <c r="B258" s="233"/>
      <c r="C258" s="226"/>
      <c r="D258" s="84"/>
      <c r="E258" s="84"/>
      <c r="F258" s="84"/>
      <c r="G258" s="115">
        <v>2</v>
      </c>
      <c r="H258" s="115">
        <v>3</v>
      </c>
      <c r="I258" s="115">
        <v>2</v>
      </c>
      <c r="J258" s="115">
        <v>2</v>
      </c>
      <c r="K258" s="115" t="s">
        <v>33</v>
      </c>
      <c r="L258" s="115" t="s">
        <v>179</v>
      </c>
      <c r="M258" s="266">
        <f>+'[1]TOTAL PROGRAMA 01'!M214+'[1]TOTAL PROGRAMA 12'!L151</f>
        <v>0</v>
      </c>
      <c r="N258" s="246">
        <f>+'[1]TOTAL PROGRAMA 01'!N214+'[1]TOTAL PROGRAMA 12'!M151</f>
        <v>0</v>
      </c>
      <c r="O258" s="93"/>
    </row>
    <row r="259" spans="1:15" ht="18" customHeight="1" x14ac:dyDescent="0.25">
      <c r="A259" s="67"/>
      <c r="B259" s="92"/>
      <c r="C259" s="226"/>
      <c r="D259" s="68"/>
      <c r="E259" s="68"/>
      <c r="F259" s="68"/>
      <c r="G259" s="68">
        <v>2</v>
      </c>
      <c r="H259" s="68">
        <v>3</v>
      </c>
      <c r="I259" s="68">
        <v>2</v>
      </c>
      <c r="J259" s="68">
        <v>3</v>
      </c>
      <c r="K259" s="68" t="s">
        <v>33</v>
      </c>
      <c r="L259" s="68" t="s">
        <v>180</v>
      </c>
      <c r="M259" s="266">
        <f>+'[1]TOTAL PROGRAMA 12'!L152+'[1]TOTAL PROGRAMA 01'!M215</f>
        <v>0</v>
      </c>
      <c r="N259" s="246">
        <f>+'[1]TOTAL PROGRAMA 12'!M152+'[1]TOTAL PROGRAMA 01'!N215</f>
        <v>0</v>
      </c>
      <c r="O259" s="93"/>
    </row>
    <row r="260" spans="1:15" s="91" customFormat="1" ht="17.25" hidden="1" customHeight="1" x14ac:dyDescent="0.25">
      <c r="A260" s="83"/>
      <c r="B260" s="233"/>
      <c r="C260" s="226">
        <v>104</v>
      </c>
      <c r="D260" s="84"/>
      <c r="E260" s="84"/>
      <c r="F260" s="84"/>
      <c r="G260" s="84">
        <v>2</v>
      </c>
      <c r="H260" s="84">
        <v>3</v>
      </c>
      <c r="I260" s="84">
        <v>2</v>
      </c>
      <c r="J260" s="84">
        <v>3</v>
      </c>
      <c r="K260" s="84" t="s">
        <v>33</v>
      </c>
      <c r="L260" s="84" t="s">
        <v>180</v>
      </c>
      <c r="M260" s="236"/>
      <c r="N260" s="237"/>
      <c r="O260" s="3"/>
    </row>
    <row r="261" spans="1:15" s="40" customFormat="1" ht="18.75" customHeight="1" x14ac:dyDescent="0.25">
      <c r="A261" s="6"/>
      <c r="B261" s="62"/>
      <c r="C261" s="226"/>
      <c r="D261" s="52"/>
      <c r="E261" s="52"/>
      <c r="F261" s="52"/>
      <c r="G261" s="68">
        <v>2</v>
      </c>
      <c r="H261" s="68">
        <v>3</v>
      </c>
      <c r="I261" s="68">
        <v>2</v>
      </c>
      <c r="J261" s="68">
        <v>4</v>
      </c>
      <c r="K261" s="68" t="s">
        <v>33</v>
      </c>
      <c r="L261" s="68" t="s">
        <v>181</v>
      </c>
      <c r="M261" s="165">
        <f>+'[1]TOTAL PROGRAMA 01'!M216</f>
        <v>0</v>
      </c>
      <c r="N261" s="166">
        <f>+M261</f>
        <v>0</v>
      </c>
      <c r="O261" s="240"/>
    </row>
    <row r="262" spans="1:15" s="40" customFormat="1" ht="15.75" x14ac:dyDescent="0.25">
      <c r="A262" s="6"/>
      <c r="B262" s="62"/>
      <c r="C262" s="226"/>
      <c r="D262" s="52"/>
      <c r="E262" s="52"/>
      <c r="F262" s="52"/>
      <c r="G262" s="52">
        <v>2</v>
      </c>
      <c r="H262" s="52">
        <v>3</v>
      </c>
      <c r="I262" s="52">
        <v>3</v>
      </c>
      <c r="J262" s="52"/>
      <c r="K262" s="52"/>
      <c r="L262" s="52" t="s">
        <v>182</v>
      </c>
      <c r="M262" s="163">
        <f>SUM(M263:M271)</f>
        <v>863905</v>
      </c>
      <c r="N262" s="164">
        <f>SUM(N263:N271)</f>
        <v>297662</v>
      </c>
      <c r="O262" s="59"/>
    </row>
    <row r="263" spans="1:15" s="40" customFormat="1" ht="18.75" customHeight="1" x14ac:dyDescent="0.25">
      <c r="A263" s="6"/>
      <c r="B263" s="62"/>
      <c r="C263" s="226"/>
      <c r="D263" s="52"/>
      <c r="E263" s="52"/>
      <c r="F263" s="52"/>
      <c r="G263" s="68">
        <v>2</v>
      </c>
      <c r="H263" s="68">
        <v>3</v>
      </c>
      <c r="I263" s="68">
        <v>3</v>
      </c>
      <c r="J263" s="108">
        <v>1</v>
      </c>
      <c r="K263" s="68" t="s">
        <v>33</v>
      </c>
      <c r="L263" s="68" t="s">
        <v>183</v>
      </c>
      <c r="M263" s="81">
        <f>+'[1]TOTAL PROGRAMA 01'!M219</f>
        <v>418369</v>
      </c>
      <c r="N263" s="81">
        <f>+'[1]TOTAL PROGRAMA 01'!N219</f>
        <v>294410</v>
      </c>
      <c r="O263" s="267"/>
    </row>
    <row r="264" spans="1:15" ht="20.25" customHeight="1" x14ac:dyDescent="0.25">
      <c r="A264" s="67"/>
      <c r="B264" s="92"/>
      <c r="C264" s="226"/>
      <c r="D264" s="68"/>
      <c r="E264" s="68"/>
      <c r="F264" s="68"/>
      <c r="G264" s="68">
        <v>2</v>
      </c>
      <c r="H264" s="68">
        <v>3</v>
      </c>
      <c r="I264" s="68">
        <v>3</v>
      </c>
      <c r="J264" s="108">
        <v>2</v>
      </c>
      <c r="K264" s="68" t="s">
        <v>33</v>
      </c>
      <c r="L264" s="68" t="s">
        <v>184</v>
      </c>
      <c r="M264" s="81">
        <f>+'[1]TOTAL PROGRAMA 01'!M220+'[1]TOTAL PROGRAMA.11'!M105+'[1]TOTAL PROGRAMA 12'!L171</f>
        <v>58675</v>
      </c>
      <c r="N264" s="81">
        <f>+'[1]TOTAL PROGRAMA 01'!N220+'[1]TOTAL PROGRAMA.11'!N105+'[1]TOTAL PROGRAMA 12'!M171</f>
        <v>3252</v>
      </c>
      <c r="O264" s="240"/>
    </row>
    <row r="265" spans="1:15" s="78" customFormat="1" ht="0.75" hidden="1" customHeight="1" x14ac:dyDescent="0.25">
      <c r="A265" s="94"/>
      <c r="B265" s="229"/>
      <c r="C265" s="226">
        <v>104</v>
      </c>
      <c r="D265" s="74"/>
      <c r="E265" s="74"/>
      <c r="F265" s="74"/>
      <c r="G265" s="268">
        <v>2</v>
      </c>
      <c r="H265" s="269">
        <v>3</v>
      </c>
      <c r="I265" s="269">
        <v>3</v>
      </c>
      <c r="J265" s="270">
        <v>2</v>
      </c>
      <c r="K265" s="271" t="s">
        <v>33</v>
      </c>
      <c r="L265" s="272" t="s">
        <v>184</v>
      </c>
      <c r="M265" s="178">
        <f>+'[1]TOTAL PROGRAMA 12'!L173</f>
        <v>0</v>
      </c>
      <c r="N265" s="179">
        <f>+'[1]TOTAL PROGRAMA 12'!M173</f>
        <v>0</v>
      </c>
      <c r="O265" s="240"/>
    </row>
    <row r="266" spans="1:15" ht="18.75" customHeight="1" x14ac:dyDescent="0.25">
      <c r="A266" s="67"/>
      <c r="B266" s="92"/>
      <c r="C266" s="226"/>
      <c r="D266" s="68"/>
      <c r="E266" s="68"/>
      <c r="F266" s="68"/>
      <c r="G266" s="68">
        <v>2</v>
      </c>
      <c r="H266" s="68">
        <v>3</v>
      </c>
      <c r="I266" s="68">
        <v>3</v>
      </c>
      <c r="J266" s="68">
        <v>3</v>
      </c>
      <c r="K266" s="68" t="s">
        <v>33</v>
      </c>
      <c r="L266" s="68" t="s">
        <v>185</v>
      </c>
      <c r="M266" s="81">
        <f>+'[1]TOTAL PROGRAMA 01'!M221+'[1]TOTAL PROGRAMA 12'!L174</f>
        <v>386861</v>
      </c>
      <c r="N266" s="81">
        <f>+'[1]TOTAL PROGRAMA 01'!N221+'[1]TOTAL PROGRAMA 12'!M174</f>
        <v>0</v>
      </c>
      <c r="O266" s="240"/>
    </row>
    <row r="267" spans="1:15" s="91" customFormat="1" ht="18" hidden="1" customHeight="1" x14ac:dyDescent="0.25">
      <c r="A267" s="83"/>
      <c r="B267" s="233"/>
      <c r="C267" s="226">
        <v>104</v>
      </c>
      <c r="D267" s="84"/>
      <c r="E267" s="84"/>
      <c r="F267" s="84"/>
      <c r="G267" s="84">
        <v>2</v>
      </c>
      <c r="H267" s="84">
        <v>3</v>
      </c>
      <c r="I267" s="84">
        <v>3</v>
      </c>
      <c r="J267" s="84">
        <v>3</v>
      </c>
      <c r="K267" s="84" t="s">
        <v>33</v>
      </c>
      <c r="L267" s="84" t="s">
        <v>185</v>
      </c>
      <c r="M267" s="236">
        <f>+'[1]TOTAL PROGRAMA 12'!L175</f>
        <v>0</v>
      </c>
      <c r="N267" s="237">
        <f>+'[1]TOTAL PROGRAMA 12'!M175</f>
        <v>0</v>
      </c>
      <c r="O267" s="240"/>
    </row>
    <row r="268" spans="1:15" s="113" customFormat="1" ht="22.5" customHeight="1" thickBot="1" x14ac:dyDescent="0.3">
      <c r="A268" s="273"/>
      <c r="B268" s="274"/>
      <c r="C268" s="275"/>
      <c r="D268" s="139"/>
      <c r="E268" s="139"/>
      <c r="F268" s="139"/>
      <c r="G268" s="139">
        <v>3</v>
      </c>
      <c r="H268" s="139">
        <v>3</v>
      </c>
      <c r="I268" s="139">
        <v>3</v>
      </c>
      <c r="J268" s="274">
        <v>4</v>
      </c>
      <c r="K268" s="276" t="s">
        <v>33</v>
      </c>
      <c r="L268" s="274" t="s">
        <v>186</v>
      </c>
      <c r="M268" s="141">
        <f>+'[1]TOTAL PROGRAMA 01'!M222</f>
        <v>0</v>
      </c>
      <c r="N268" s="141">
        <f>+'[1]TOTAL PROGRAMA 01'!N222</f>
        <v>0</v>
      </c>
      <c r="O268" s="240"/>
    </row>
    <row r="269" spans="1:15" s="197" customFormat="1" ht="16.5" hidden="1" customHeight="1" x14ac:dyDescent="0.25">
      <c r="A269" s="190"/>
      <c r="B269" s="230"/>
      <c r="C269" s="174">
        <v>104</v>
      </c>
      <c r="D269" s="230"/>
      <c r="E269" s="230"/>
      <c r="F269" s="230"/>
      <c r="G269" s="95">
        <v>2</v>
      </c>
      <c r="H269" s="95">
        <v>3</v>
      </c>
      <c r="I269" s="95">
        <v>3</v>
      </c>
      <c r="J269" s="95">
        <v>4</v>
      </c>
      <c r="K269" s="229" t="s">
        <v>33</v>
      </c>
      <c r="L269" s="277" t="s">
        <v>186</v>
      </c>
      <c r="M269" s="278">
        <f>+'[1]TOTAL PROGRAMA 01'!M223</f>
        <v>0</v>
      </c>
      <c r="N269" s="199">
        <f>+'[1]TOTAL PROGRAMA 01'!N223</f>
        <v>0</v>
      </c>
      <c r="O269" s="240"/>
    </row>
    <row r="270" spans="1:15" s="40" customFormat="1" ht="4.5" hidden="1" customHeight="1" x14ac:dyDescent="0.25">
      <c r="A270" s="6"/>
      <c r="B270" s="62"/>
      <c r="C270" s="226"/>
      <c r="D270" s="52"/>
      <c r="E270" s="52"/>
      <c r="F270" s="52"/>
      <c r="G270" s="68">
        <v>2</v>
      </c>
      <c r="H270" s="68">
        <v>3</v>
      </c>
      <c r="I270" s="68">
        <v>3</v>
      </c>
      <c r="J270" s="68">
        <v>5</v>
      </c>
      <c r="K270" s="68" t="s">
        <v>33</v>
      </c>
      <c r="L270" s="68" t="s">
        <v>187</v>
      </c>
      <c r="M270" s="266">
        <f>+'[1]TOTAL PROGRAMA 01'!M224</f>
        <v>0</v>
      </c>
      <c r="N270" s="246">
        <f>+'[1]TOTAL PROGRAMA 01'!N224</f>
        <v>0</v>
      </c>
      <c r="O270" s="240"/>
    </row>
    <row r="271" spans="1:15" s="40" customFormat="1" ht="1.5" customHeight="1" thickBot="1" x14ac:dyDescent="0.3">
      <c r="A271" s="30"/>
      <c r="B271" s="279"/>
      <c r="C271" s="280"/>
      <c r="D271" s="281"/>
      <c r="E271" s="281"/>
      <c r="F271" s="281"/>
      <c r="G271" s="139">
        <v>2</v>
      </c>
      <c r="H271" s="139">
        <v>3</v>
      </c>
      <c r="I271" s="139">
        <v>3</v>
      </c>
      <c r="J271" s="139">
        <v>6</v>
      </c>
      <c r="K271" s="139" t="s">
        <v>33</v>
      </c>
      <c r="L271" s="139" t="s">
        <v>188</v>
      </c>
      <c r="M271" s="282">
        <f>+'[1]TOTAL PROGRAMA 01'!M225</f>
        <v>0</v>
      </c>
      <c r="N271" s="283">
        <f>+'[1]TOTAL PROGRAMA 01'!N225</f>
        <v>0</v>
      </c>
      <c r="O271" s="240"/>
    </row>
    <row r="275" spans="1:15" ht="15.75" thickBot="1" x14ac:dyDescent="0.3"/>
    <row r="276" spans="1:15" x14ac:dyDescent="0.25">
      <c r="A276" s="420" t="s">
        <v>24</v>
      </c>
      <c r="B276" s="421"/>
      <c r="C276" s="421"/>
      <c r="D276" s="421"/>
      <c r="E276" s="421"/>
      <c r="F276" s="421"/>
      <c r="G276" s="421"/>
      <c r="H276" s="421"/>
      <c r="I276" s="421"/>
      <c r="J276" s="421"/>
      <c r="K276" s="421"/>
      <c r="L276" s="421"/>
      <c r="M276" s="421"/>
      <c r="N276" s="422"/>
    </row>
    <row r="277" spans="1:15" ht="15.75" thickBot="1" x14ac:dyDescent="0.3">
      <c r="A277" s="6" t="s">
        <v>1</v>
      </c>
      <c r="B277" s="7"/>
      <c r="C277" s="8"/>
      <c r="D277" s="7"/>
      <c r="E277" s="7"/>
      <c r="F277" s="7"/>
      <c r="G277" s="7"/>
      <c r="H277" s="7"/>
      <c r="I277" s="7"/>
      <c r="J277" s="7"/>
      <c r="K277" s="7"/>
      <c r="L277" s="7"/>
      <c r="M277" s="9" t="s">
        <v>3</v>
      </c>
      <c r="N277" s="10"/>
    </row>
    <row r="278" spans="1:15" x14ac:dyDescent="0.25">
      <c r="A278" s="6" t="s">
        <v>2</v>
      </c>
      <c r="B278" s="7"/>
      <c r="C278" s="8"/>
      <c r="D278" s="7"/>
      <c r="E278" s="7"/>
      <c r="F278" s="7"/>
      <c r="G278" s="7"/>
      <c r="H278" s="7"/>
      <c r="I278" s="7"/>
      <c r="J278" s="7"/>
      <c r="K278" s="7"/>
      <c r="L278" s="7"/>
      <c r="M278" s="11" t="s">
        <v>78</v>
      </c>
      <c r="N278" s="12"/>
    </row>
    <row r="279" spans="1:15" x14ac:dyDescent="0.25">
      <c r="A279" s="13" t="s">
        <v>4</v>
      </c>
      <c r="B279" s="7" t="s">
        <v>5</v>
      </c>
      <c r="C279" s="14"/>
      <c r="D279" s="7"/>
      <c r="E279" s="7"/>
      <c r="F279" s="7"/>
      <c r="G279" s="7"/>
      <c r="H279" s="7"/>
      <c r="I279" s="7"/>
      <c r="J279" s="7"/>
      <c r="K279" s="7"/>
      <c r="L279" s="7"/>
      <c r="M279" s="15" t="s">
        <v>6</v>
      </c>
      <c r="N279" s="10"/>
    </row>
    <row r="280" spans="1:15" ht="15.75" thickBot="1" x14ac:dyDescent="0.3">
      <c r="A280" s="6" t="s">
        <v>7</v>
      </c>
      <c r="B280" s="7"/>
      <c r="C280" s="14"/>
      <c r="D280" s="7"/>
      <c r="E280" s="7"/>
      <c r="F280" s="7"/>
      <c r="G280" s="7"/>
      <c r="H280" s="7"/>
      <c r="I280" s="7"/>
      <c r="J280" s="7"/>
      <c r="K280" s="7"/>
      <c r="L280" s="7"/>
      <c r="M280" s="18" t="s">
        <v>8</v>
      </c>
      <c r="N280" s="19"/>
    </row>
    <row r="281" spans="1:15" s="5" customFormat="1" ht="16.5" thickBot="1" x14ac:dyDescent="0.3">
      <c r="A281" s="408" t="s">
        <v>9</v>
      </c>
      <c r="B281" s="409"/>
      <c r="C281" s="409"/>
      <c r="D281" s="409"/>
      <c r="E281" s="409"/>
      <c r="F281" s="409"/>
      <c r="G281" s="409"/>
      <c r="H281" s="409"/>
      <c r="I281" s="409"/>
      <c r="J281" s="409"/>
      <c r="K281" s="409"/>
      <c r="L281" s="409"/>
      <c r="M281" s="409"/>
      <c r="N281" s="410"/>
      <c r="O281" s="4"/>
    </row>
    <row r="282" spans="1:15" s="28" customFormat="1" ht="13.5" thickBot="1" x14ac:dyDescent="0.25">
      <c r="A282" s="22" t="s">
        <v>79</v>
      </c>
      <c r="B282" s="23"/>
      <c r="C282" s="24"/>
      <c r="D282" s="23"/>
      <c r="E282" s="23"/>
      <c r="F282" s="23"/>
      <c r="G282" s="23"/>
      <c r="H282" s="23"/>
      <c r="I282" s="23"/>
      <c r="J282" s="23"/>
      <c r="K282" s="23"/>
      <c r="L282" s="23" t="s">
        <v>11</v>
      </c>
      <c r="M282" s="26"/>
      <c r="N282" s="27"/>
      <c r="O282" s="151"/>
    </row>
    <row r="283" spans="1:15" s="28" customFormat="1" ht="13.5" thickBot="1" x14ac:dyDescent="0.25">
      <c r="A283" s="284" t="s">
        <v>12</v>
      </c>
      <c r="B283" s="215"/>
      <c r="C283" s="24"/>
      <c r="D283" s="23"/>
      <c r="E283" s="23"/>
      <c r="F283" s="23"/>
      <c r="G283" s="23"/>
      <c r="H283" s="23"/>
      <c r="I283" s="23" t="s">
        <v>80</v>
      </c>
      <c r="J283" s="23"/>
      <c r="K283" s="23"/>
      <c r="L283" s="23"/>
      <c r="M283" s="26" t="s">
        <v>14</v>
      </c>
      <c r="N283" s="27" t="s">
        <v>15</v>
      </c>
      <c r="O283" s="151"/>
    </row>
    <row r="284" spans="1:15" s="28" customFormat="1" ht="13.5" thickBot="1" x14ac:dyDescent="0.25">
      <c r="A284" s="284" t="s">
        <v>135</v>
      </c>
      <c r="B284" s="215" t="s">
        <v>136</v>
      </c>
      <c r="C284" s="215" t="s">
        <v>189</v>
      </c>
      <c r="D284" s="23" t="s">
        <v>138</v>
      </c>
      <c r="E284" s="23" t="s">
        <v>139</v>
      </c>
      <c r="F284" s="23"/>
      <c r="G284" s="23" t="s">
        <v>140</v>
      </c>
      <c r="H284" s="23" t="s">
        <v>141</v>
      </c>
      <c r="I284" s="23" t="s">
        <v>142</v>
      </c>
      <c r="J284" s="23" t="s">
        <v>143</v>
      </c>
      <c r="K284" s="23" t="s">
        <v>144</v>
      </c>
      <c r="L284" s="23" t="s">
        <v>29</v>
      </c>
      <c r="M284" s="35" t="s">
        <v>24</v>
      </c>
      <c r="N284" s="36" t="s">
        <v>25</v>
      </c>
      <c r="O284" s="151"/>
    </row>
    <row r="285" spans="1:15" s="28" customFormat="1" ht="13.5" thickBot="1" x14ac:dyDescent="0.25">
      <c r="A285" s="285" t="s">
        <v>26</v>
      </c>
      <c r="B285" s="159" t="s">
        <v>27</v>
      </c>
      <c r="C285" s="159">
        <v>100</v>
      </c>
      <c r="D285" s="14" t="s">
        <v>28</v>
      </c>
      <c r="E285" s="14">
        <v>98</v>
      </c>
      <c r="F285" s="14">
        <v>99</v>
      </c>
      <c r="G285" s="14">
        <v>9999</v>
      </c>
      <c r="H285" s="14" t="s">
        <v>143</v>
      </c>
      <c r="I285" s="14"/>
      <c r="J285" s="14"/>
      <c r="K285" s="14"/>
      <c r="L285" s="14"/>
      <c r="M285" s="286"/>
      <c r="N285" s="287"/>
      <c r="O285" s="151"/>
    </row>
    <row r="286" spans="1:15" s="40" customFormat="1" ht="15.75" x14ac:dyDescent="0.25">
      <c r="A286" s="45"/>
      <c r="B286" s="46"/>
      <c r="C286" s="47"/>
      <c r="D286" s="46"/>
      <c r="E286" s="46"/>
      <c r="F286" s="46"/>
      <c r="G286" s="46">
        <v>2</v>
      </c>
      <c r="H286" s="46">
        <v>3</v>
      </c>
      <c r="I286" s="46">
        <v>4</v>
      </c>
      <c r="J286" s="46"/>
      <c r="K286" s="46"/>
      <c r="L286" s="46" t="s">
        <v>190</v>
      </c>
      <c r="M286" s="161">
        <f>+M287+M288</f>
        <v>172999</v>
      </c>
      <c r="N286" s="162">
        <f>+N287+N288</f>
        <v>172999</v>
      </c>
      <c r="O286" s="288"/>
    </row>
    <row r="287" spans="1:15" s="40" customFormat="1" ht="15.75" x14ac:dyDescent="0.25">
      <c r="A287" s="6"/>
      <c r="B287" s="52"/>
      <c r="C287" s="53"/>
      <c r="D287" s="52"/>
      <c r="E287" s="52"/>
      <c r="F287" s="52"/>
      <c r="G287" s="68">
        <v>2</v>
      </c>
      <c r="H287" s="68">
        <v>3</v>
      </c>
      <c r="I287" s="68">
        <v>4</v>
      </c>
      <c r="J287" s="68">
        <v>1</v>
      </c>
      <c r="K287" s="68" t="s">
        <v>33</v>
      </c>
      <c r="L287" s="68" t="s">
        <v>191</v>
      </c>
      <c r="M287" s="165">
        <f>+'[1]TOTAL PROGRAMA 01'!M238</f>
        <v>0</v>
      </c>
      <c r="N287" s="166">
        <f>+'[1]TOTAL PROGRAMA 01'!N238</f>
        <v>0</v>
      </c>
      <c r="O287" s="102"/>
    </row>
    <row r="288" spans="1:15" s="113" customFormat="1" x14ac:dyDescent="0.25">
      <c r="A288" s="67"/>
      <c r="B288" s="68"/>
      <c r="C288" s="110"/>
      <c r="D288" s="68"/>
      <c r="E288" s="68"/>
      <c r="F288" s="68"/>
      <c r="G288" s="68">
        <v>2</v>
      </c>
      <c r="H288" s="68">
        <v>3</v>
      </c>
      <c r="I288" s="68">
        <v>4</v>
      </c>
      <c r="J288" s="68">
        <v>2</v>
      </c>
      <c r="K288" s="68" t="s">
        <v>33</v>
      </c>
      <c r="L288" s="68" t="s">
        <v>192</v>
      </c>
      <c r="M288" s="81">
        <f>+'[1]TOTAL PROGRAMA 12'!L177+'[1]TOTAL PROGRAMA 01'!M239</f>
        <v>172999</v>
      </c>
      <c r="N288" s="82">
        <f>+'[1]TOTAL PROGRAMA 12'!M177+'[1]TOTAL PROGRAMA 01'!N239</f>
        <v>172999</v>
      </c>
      <c r="O288" s="183"/>
    </row>
    <row r="289" spans="1:15" ht="15.75" x14ac:dyDescent="0.25">
      <c r="A289" s="67"/>
      <c r="B289" s="68"/>
      <c r="C289" s="53"/>
      <c r="D289" s="68"/>
      <c r="E289" s="68"/>
      <c r="F289" s="68"/>
      <c r="G289" s="68"/>
      <c r="H289" s="68"/>
      <c r="I289" s="68"/>
      <c r="J289" s="68"/>
      <c r="K289" s="68"/>
      <c r="L289" s="143"/>
      <c r="M289" s="165"/>
      <c r="N289" s="166"/>
      <c r="O289" s="77"/>
    </row>
    <row r="290" spans="1:15" s="40" customFormat="1" ht="15.75" x14ac:dyDescent="0.25">
      <c r="A290" s="6"/>
      <c r="B290" s="52"/>
      <c r="C290" s="53"/>
      <c r="D290" s="52"/>
      <c r="E290" s="52"/>
      <c r="F290" s="52"/>
      <c r="G290" s="52">
        <v>2</v>
      </c>
      <c r="H290" s="52">
        <v>3</v>
      </c>
      <c r="I290" s="52">
        <v>5</v>
      </c>
      <c r="J290" s="52"/>
      <c r="K290" s="52"/>
      <c r="L290" s="52" t="s">
        <v>193</v>
      </c>
      <c r="M290" s="163">
        <f>+M292+M293+M296+M299</f>
        <v>259112</v>
      </c>
      <c r="N290" s="164">
        <f>+N292+N293+N296+N299</f>
        <v>25113</v>
      </c>
      <c r="O290" s="59"/>
    </row>
    <row r="291" spans="1:15" x14ac:dyDescent="0.25">
      <c r="A291" s="67"/>
      <c r="B291" s="68"/>
      <c r="C291" s="53"/>
      <c r="D291" s="68"/>
      <c r="E291" s="68"/>
      <c r="F291" s="68"/>
      <c r="G291" s="68">
        <v>2</v>
      </c>
      <c r="H291" s="68">
        <v>3</v>
      </c>
      <c r="I291" s="68">
        <v>5</v>
      </c>
      <c r="J291" s="68">
        <v>1</v>
      </c>
      <c r="K291" s="68" t="s">
        <v>33</v>
      </c>
      <c r="L291" s="68" t="s">
        <v>194</v>
      </c>
      <c r="M291" s="81">
        <f>+'[1]TOTAL PROGRAMA 01'!M242</f>
        <v>0</v>
      </c>
      <c r="N291" s="82">
        <f>+'[1]TOTAL PROGRAMA 01'!N242</f>
        <v>0</v>
      </c>
      <c r="O291" s="289"/>
    </row>
    <row r="292" spans="1:15" x14ac:dyDescent="0.25">
      <c r="A292" s="67"/>
      <c r="B292" s="68"/>
      <c r="C292" s="53"/>
      <c r="D292" s="68"/>
      <c r="E292" s="68"/>
      <c r="F292" s="68"/>
      <c r="G292" s="68">
        <v>2</v>
      </c>
      <c r="H292" s="68">
        <v>3</v>
      </c>
      <c r="I292" s="68">
        <v>5</v>
      </c>
      <c r="J292" s="68">
        <v>2</v>
      </c>
      <c r="K292" s="68" t="s">
        <v>33</v>
      </c>
      <c r="L292" s="68" t="s">
        <v>195</v>
      </c>
      <c r="M292" s="81">
        <f>+'[1]DIRECCION SUPERIOR'!N249</f>
        <v>0</v>
      </c>
      <c r="N292" s="82">
        <f>+M292</f>
        <v>0</v>
      </c>
    </row>
    <row r="293" spans="1:15" s="40" customFormat="1" ht="15.75" x14ac:dyDescent="0.25">
      <c r="A293" s="6"/>
      <c r="B293" s="52"/>
      <c r="C293" s="53"/>
      <c r="D293" s="52"/>
      <c r="E293" s="52"/>
      <c r="F293" s="52"/>
      <c r="G293" s="52">
        <v>2</v>
      </c>
      <c r="H293" s="52">
        <v>3</v>
      </c>
      <c r="I293" s="52">
        <v>5</v>
      </c>
      <c r="J293" s="52">
        <v>3</v>
      </c>
      <c r="K293" s="52"/>
      <c r="L293" s="52" t="s">
        <v>196</v>
      </c>
      <c r="M293" s="163">
        <f>+M294+M295</f>
        <v>249195</v>
      </c>
      <c r="N293" s="164">
        <f>+N294+N295</f>
        <v>15196</v>
      </c>
      <c r="O293" s="63"/>
    </row>
    <row r="294" spans="1:15" ht="15" customHeight="1" x14ac:dyDescent="0.25">
      <c r="A294" s="67"/>
      <c r="B294" s="68"/>
      <c r="C294" s="53"/>
      <c r="D294" s="68"/>
      <c r="E294" s="68"/>
      <c r="F294" s="68"/>
      <c r="G294" s="68">
        <v>2</v>
      </c>
      <c r="H294" s="68">
        <v>3</v>
      </c>
      <c r="I294" s="68">
        <v>5</v>
      </c>
      <c r="J294" s="68">
        <v>3</v>
      </c>
      <c r="K294" s="68" t="s">
        <v>33</v>
      </c>
      <c r="L294" s="68" t="s">
        <v>196</v>
      </c>
      <c r="M294" s="81">
        <f>+'[1]TOTAL PROGRAMA 12'!L180+'[1]TOTAL PROGRAMA.11'!M109+'[1]TOTAL PROGRAMA 01'!M244</f>
        <v>249195</v>
      </c>
      <c r="N294" s="82">
        <f>+'[1]TOTAL PROGRAMA 01'!N244+'[1]TOTAL PROGRAMA 12'!M180</f>
        <v>15196</v>
      </c>
      <c r="O294" s="160"/>
    </row>
    <row r="295" spans="1:15" s="91" customFormat="1" ht="1.5" hidden="1" customHeight="1" x14ac:dyDescent="0.25">
      <c r="A295" s="83"/>
      <c r="B295" s="84"/>
      <c r="C295" s="53">
        <v>104</v>
      </c>
      <c r="D295" s="84"/>
      <c r="E295" s="84"/>
      <c r="F295" s="84"/>
      <c r="G295" s="84">
        <v>2</v>
      </c>
      <c r="H295" s="84">
        <v>3</v>
      </c>
      <c r="I295" s="84">
        <v>5</v>
      </c>
      <c r="J295" s="84">
        <v>3</v>
      </c>
      <c r="K295" s="84" t="s">
        <v>33</v>
      </c>
      <c r="L295" s="84" t="s">
        <v>196</v>
      </c>
      <c r="M295" s="236">
        <f>+'[1]TOTAL PROGRAMA 01'!M245+'[1]TOTAL PROGRAMA 12'!L181</f>
        <v>0</v>
      </c>
      <c r="N295" s="237">
        <f>+'[1]TOTAL PROGRAMA 01'!N245+'[1]TOTAL PROGRAMA 12'!M181</f>
        <v>0</v>
      </c>
      <c r="O295" s="183"/>
    </row>
    <row r="296" spans="1:15" s="129" customFormat="1" ht="15.75" x14ac:dyDescent="0.25">
      <c r="A296" s="127"/>
      <c r="B296" s="128"/>
      <c r="C296" s="53"/>
      <c r="D296" s="128"/>
      <c r="E296" s="128"/>
      <c r="F296" s="128"/>
      <c r="G296" s="52">
        <v>2</v>
      </c>
      <c r="H296" s="52">
        <v>3</v>
      </c>
      <c r="I296" s="52">
        <v>5</v>
      </c>
      <c r="J296" s="52">
        <v>4</v>
      </c>
      <c r="K296" s="52"/>
      <c r="L296" s="52" t="s">
        <v>197</v>
      </c>
      <c r="M296" s="163">
        <f>+M297+M298</f>
        <v>0</v>
      </c>
      <c r="N296" s="164">
        <f>+N297+N298</f>
        <v>0</v>
      </c>
      <c r="O296" s="102"/>
    </row>
    <row r="297" spans="1:15" x14ac:dyDescent="0.25">
      <c r="A297" s="67"/>
      <c r="B297" s="68"/>
      <c r="C297" s="53"/>
      <c r="D297" s="68"/>
      <c r="E297" s="68"/>
      <c r="F297" s="68"/>
      <c r="G297" s="68">
        <v>2</v>
      </c>
      <c r="H297" s="68">
        <v>3</v>
      </c>
      <c r="I297" s="68">
        <v>5</v>
      </c>
      <c r="J297" s="68">
        <v>4</v>
      </c>
      <c r="K297" s="68" t="s">
        <v>33</v>
      </c>
      <c r="L297" s="68" t="s">
        <v>197</v>
      </c>
      <c r="M297" s="81">
        <f>+'[1]TOTAL PROGRAMA 01'!M246</f>
        <v>0</v>
      </c>
      <c r="N297" s="82">
        <f>+'[1]TOTAL PROGRAMA 01'!N246</f>
        <v>0</v>
      </c>
    </row>
    <row r="298" spans="1:15" s="78" customFormat="1" ht="15.75" hidden="1" x14ac:dyDescent="0.25">
      <c r="A298" s="94"/>
      <c r="B298" s="95"/>
      <c r="C298" s="53">
        <v>104</v>
      </c>
      <c r="D298" s="74"/>
      <c r="E298" s="74"/>
      <c r="F298" s="74"/>
      <c r="G298" s="290">
        <v>2</v>
      </c>
      <c r="H298" s="290">
        <v>3</v>
      </c>
      <c r="I298" s="291">
        <v>5</v>
      </c>
      <c r="J298" s="290">
        <v>4</v>
      </c>
      <c r="K298" s="291" t="s">
        <v>33</v>
      </c>
      <c r="L298" s="290" t="s">
        <v>197</v>
      </c>
      <c r="M298" s="178"/>
      <c r="N298" s="179">
        <f>+M298</f>
        <v>0</v>
      </c>
      <c r="O298" s="3"/>
    </row>
    <row r="299" spans="1:15" s="197" customFormat="1" ht="15.75" x14ac:dyDescent="0.25">
      <c r="A299" s="190"/>
      <c r="B299" s="191"/>
      <c r="C299" s="53"/>
      <c r="D299" s="191"/>
      <c r="E299" s="191"/>
      <c r="F299" s="191"/>
      <c r="G299" s="52">
        <v>2</v>
      </c>
      <c r="H299" s="52">
        <v>3</v>
      </c>
      <c r="I299" s="52">
        <v>5</v>
      </c>
      <c r="J299" s="52">
        <v>5</v>
      </c>
      <c r="K299" s="52"/>
      <c r="L299" s="52" t="s">
        <v>198</v>
      </c>
      <c r="M299" s="163">
        <f>+M300+M301</f>
        <v>9917</v>
      </c>
      <c r="N299" s="164">
        <f>+N300+N301</f>
        <v>9917</v>
      </c>
      <c r="O299" s="240"/>
    </row>
    <row r="300" spans="1:15" x14ac:dyDescent="0.25">
      <c r="A300" s="67"/>
      <c r="B300" s="68"/>
      <c r="C300" s="53"/>
      <c r="D300" s="68"/>
      <c r="E300" s="68"/>
      <c r="F300" s="68"/>
      <c r="G300" s="68">
        <v>2</v>
      </c>
      <c r="H300" s="68">
        <v>3</v>
      </c>
      <c r="I300" s="68">
        <v>5</v>
      </c>
      <c r="J300" s="68">
        <v>5</v>
      </c>
      <c r="K300" s="68" t="s">
        <v>33</v>
      </c>
      <c r="L300" s="68" t="s">
        <v>198</v>
      </c>
      <c r="M300" s="81">
        <f>+'[1]TOTAL PROGRAMA 01'!M247+'[1]TOTAL PROGRAMA 12'!L185</f>
        <v>9917</v>
      </c>
      <c r="N300" s="82">
        <f>+'[1]TOTAL PROGRAMA 01'!N247+'[1]TOTAL PROGRAMA 12'!M185</f>
        <v>9917</v>
      </c>
      <c r="O300" s="63"/>
    </row>
    <row r="301" spans="1:15" s="91" customFormat="1" ht="15.75" hidden="1" x14ac:dyDescent="0.25">
      <c r="A301" s="83"/>
      <c r="B301" s="84"/>
      <c r="C301" s="53">
        <v>104</v>
      </c>
      <c r="D301" s="84"/>
      <c r="E301" s="84"/>
      <c r="F301" s="84"/>
      <c r="G301" s="84">
        <v>2</v>
      </c>
      <c r="H301" s="84">
        <v>3</v>
      </c>
      <c r="I301" s="84">
        <v>5</v>
      </c>
      <c r="J301" s="84">
        <v>5</v>
      </c>
      <c r="K301" s="84" t="s">
        <v>33</v>
      </c>
      <c r="L301" s="84" t="s">
        <v>198</v>
      </c>
      <c r="M301" s="236">
        <f>+'[1]TOTAL PROGRAMA 12'!L186+'[1]TOTAL PROGRAMA.11'!M110+'[1]TOTAL PROGRAMA 01'!M248</f>
        <v>0</v>
      </c>
      <c r="N301" s="237">
        <f>+'[1]TOTAL PROGRAMA 12'!M186+'[1]TOTAL PROGRAMA.11'!N110+'[1]TOTAL PROGRAMA 01'!N248</f>
        <v>0</v>
      </c>
      <c r="O301" s="160"/>
    </row>
    <row r="302" spans="1:15" s="91" customFormat="1" ht="15.75" x14ac:dyDescent="0.25">
      <c r="A302" s="83"/>
      <c r="B302" s="84"/>
      <c r="C302" s="53"/>
      <c r="D302" s="84"/>
      <c r="E302" s="84"/>
      <c r="F302" s="84"/>
      <c r="G302" s="84"/>
      <c r="H302" s="84"/>
      <c r="I302" s="84"/>
      <c r="J302" s="84"/>
      <c r="K302" s="84"/>
      <c r="L302" s="84"/>
      <c r="M302" s="236"/>
      <c r="N302" s="237"/>
      <c r="O302" s="160"/>
    </row>
    <row r="303" spans="1:15" s="40" customFormat="1" ht="19.5" customHeight="1" x14ac:dyDescent="0.25">
      <c r="A303" s="6"/>
      <c r="B303" s="52"/>
      <c r="C303" s="53"/>
      <c r="D303" s="52"/>
      <c r="E303" s="52"/>
      <c r="F303" s="52"/>
      <c r="G303" s="52">
        <v>2</v>
      </c>
      <c r="H303" s="52">
        <v>3</v>
      </c>
      <c r="I303" s="52">
        <v>6</v>
      </c>
      <c r="J303" s="52"/>
      <c r="K303" s="52"/>
      <c r="L303" s="52" t="s">
        <v>199</v>
      </c>
      <c r="M303" s="163">
        <f>+M304+M309+M315+M326+M335</f>
        <v>123793</v>
      </c>
      <c r="N303" s="164">
        <f>+N304+N309+N315+N326+N335</f>
        <v>19416</v>
      </c>
      <c r="O303" s="59"/>
    </row>
    <row r="304" spans="1:15" s="40" customFormat="1" ht="15.75" x14ac:dyDescent="0.25">
      <c r="A304" s="6"/>
      <c r="B304" s="52"/>
      <c r="C304" s="53"/>
      <c r="D304" s="52"/>
      <c r="E304" s="52"/>
      <c r="F304" s="52"/>
      <c r="G304" s="52">
        <v>2</v>
      </c>
      <c r="H304" s="52">
        <v>3</v>
      </c>
      <c r="I304" s="52">
        <v>6</v>
      </c>
      <c r="J304" s="52">
        <v>1</v>
      </c>
      <c r="K304" s="52"/>
      <c r="L304" s="292" t="s">
        <v>200</v>
      </c>
      <c r="M304" s="163">
        <f>+M305+M306+M307</f>
        <v>220</v>
      </c>
      <c r="N304" s="164">
        <f>+N305+N306+N307</f>
        <v>220</v>
      </c>
      <c r="O304" s="288"/>
    </row>
    <row r="305" spans="1:15" x14ac:dyDescent="0.25">
      <c r="A305" s="67"/>
      <c r="B305" s="68"/>
      <c r="C305" s="53"/>
      <c r="D305" s="68"/>
      <c r="E305" s="68"/>
      <c r="F305" s="68"/>
      <c r="G305" s="68">
        <v>2</v>
      </c>
      <c r="H305" s="68">
        <v>3</v>
      </c>
      <c r="I305" s="68">
        <v>6</v>
      </c>
      <c r="J305" s="68">
        <v>1</v>
      </c>
      <c r="K305" s="68" t="s">
        <v>33</v>
      </c>
      <c r="L305" s="68" t="s">
        <v>201</v>
      </c>
      <c r="M305" s="81">
        <f>+'[1]TOTAL PROGRAMA 01'!M251+'[1]TOTAL PROGRAMA 12'!L191</f>
        <v>220</v>
      </c>
      <c r="N305" s="82">
        <f>+'[1]TOTAL PROGRAMA 01'!N251+'[1]TOTAL PROGRAMA 12'!M191</f>
        <v>220</v>
      </c>
      <c r="O305" s="93"/>
    </row>
    <row r="306" spans="1:15" x14ac:dyDescent="0.25">
      <c r="A306" s="67"/>
      <c r="B306" s="68"/>
      <c r="C306" s="53"/>
      <c r="D306" s="68"/>
      <c r="E306" s="68"/>
      <c r="F306" s="68"/>
      <c r="G306" s="68">
        <v>2</v>
      </c>
      <c r="H306" s="68">
        <v>3</v>
      </c>
      <c r="I306" s="68">
        <v>6</v>
      </c>
      <c r="J306" s="68">
        <v>1</v>
      </c>
      <c r="K306" s="68" t="s">
        <v>37</v>
      </c>
      <c r="L306" s="68" t="s">
        <v>202</v>
      </c>
      <c r="M306" s="81">
        <f>+'[1]TOTAL PROGRAMA 01'!M252</f>
        <v>0</v>
      </c>
      <c r="N306" s="82">
        <f>+'[1]TOTAL PROGRAMA 01'!N252</f>
        <v>0</v>
      </c>
      <c r="O306" s="93"/>
    </row>
    <row r="307" spans="1:15" x14ac:dyDescent="0.25">
      <c r="A307" s="67"/>
      <c r="B307" s="68"/>
      <c r="C307" s="53"/>
      <c r="D307" s="68"/>
      <c r="E307" s="68"/>
      <c r="F307" s="68"/>
      <c r="G307" s="68">
        <v>2</v>
      </c>
      <c r="H307" s="68">
        <v>3</v>
      </c>
      <c r="I307" s="68">
        <v>6</v>
      </c>
      <c r="J307" s="68">
        <v>1</v>
      </c>
      <c r="K307" s="68" t="s">
        <v>39</v>
      </c>
      <c r="L307" s="68" t="s">
        <v>203</v>
      </c>
      <c r="M307" s="81">
        <f>+'[1]TOTAL PROGRAMA 01'!M253</f>
        <v>0</v>
      </c>
      <c r="N307" s="82">
        <f>+'[1]TOTAL PROGRAMA 01'!N253</f>
        <v>0</v>
      </c>
      <c r="O307" s="93"/>
    </row>
    <row r="308" spans="1:15" x14ac:dyDescent="0.25">
      <c r="A308" s="67"/>
      <c r="B308" s="68"/>
      <c r="C308" s="53"/>
      <c r="D308" s="68"/>
      <c r="E308" s="68"/>
      <c r="F308" s="68"/>
      <c r="G308" s="68"/>
      <c r="H308" s="68"/>
      <c r="I308" s="68"/>
      <c r="J308" s="68"/>
      <c r="K308" s="68"/>
      <c r="L308" s="68"/>
      <c r="M308" s="81"/>
      <c r="N308" s="82"/>
    </row>
    <row r="309" spans="1:15" s="40" customFormat="1" ht="20.25" customHeight="1" x14ac:dyDescent="0.25">
      <c r="A309" s="6"/>
      <c r="B309" s="52"/>
      <c r="C309" s="53"/>
      <c r="D309" s="52"/>
      <c r="E309" s="52"/>
      <c r="F309" s="52"/>
      <c r="G309" s="52">
        <v>2</v>
      </c>
      <c r="H309" s="52">
        <v>3</v>
      </c>
      <c r="I309" s="52">
        <v>6</v>
      </c>
      <c r="J309" s="52">
        <v>2</v>
      </c>
      <c r="K309" s="52"/>
      <c r="L309" s="52" t="s">
        <v>204</v>
      </c>
      <c r="M309" s="163">
        <f>SUM(M310:M313)</f>
        <v>0</v>
      </c>
      <c r="N309" s="164">
        <f>SUM(N310:N313)</f>
        <v>0</v>
      </c>
      <c r="O309" s="123"/>
    </row>
    <row r="310" spans="1:15" ht="14.25" customHeight="1" x14ac:dyDescent="0.25">
      <c r="A310" s="67"/>
      <c r="B310" s="68"/>
      <c r="C310" s="53"/>
      <c r="D310" s="68"/>
      <c r="E310" s="68"/>
      <c r="F310" s="68"/>
      <c r="G310" s="68">
        <v>2</v>
      </c>
      <c r="H310" s="68">
        <v>3</v>
      </c>
      <c r="I310" s="68">
        <v>6</v>
      </c>
      <c r="J310" s="68">
        <v>2</v>
      </c>
      <c r="K310" s="68" t="s">
        <v>33</v>
      </c>
      <c r="L310" s="68" t="s">
        <v>205</v>
      </c>
      <c r="M310" s="81">
        <f>+'[1]TOTAL PROGRAMA 01'!M256</f>
        <v>0</v>
      </c>
      <c r="N310" s="82">
        <f>+'[1]TOTAL PROGRAMA 01'!N256</f>
        <v>0</v>
      </c>
      <c r="O310" s="160"/>
    </row>
    <row r="311" spans="1:15" s="113" customFormat="1" ht="0.75" hidden="1" customHeight="1" x14ac:dyDescent="0.25">
      <c r="A311" s="67"/>
      <c r="B311" s="68"/>
      <c r="C311" s="53"/>
      <c r="D311" s="68"/>
      <c r="E311" s="68"/>
      <c r="F311" s="68"/>
      <c r="G311" s="85">
        <v>2</v>
      </c>
      <c r="H311" s="85">
        <v>3</v>
      </c>
      <c r="I311" s="86">
        <v>6</v>
      </c>
      <c r="J311" s="85">
        <v>2</v>
      </c>
      <c r="K311" s="86" t="s">
        <v>33</v>
      </c>
      <c r="L311" s="85" t="s">
        <v>205</v>
      </c>
      <c r="M311" s="96">
        <f>+'[1]TOTAL PROGRAMA 12'!L193</f>
        <v>0</v>
      </c>
      <c r="N311" s="89">
        <f>+'[1]TOTAL PROGRAMA 12'!M193</f>
        <v>0</v>
      </c>
      <c r="O311" s="160"/>
    </row>
    <row r="312" spans="1:15" x14ac:dyDescent="0.25">
      <c r="A312" s="67"/>
      <c r="B312" s="68"/>
      <c r="C312" s="53"/>
      <c r="D312" s="68"/>
      <c r="E312" s="68"/>
      <c r="F312" s="68"/>
      <c r="G312" s="68">
        <v>2</v>
      </c>
      <c r="H312" s="68">
        <v>3</v>
      </c>
      <c r="I312" s="68">
        <v>6</v>
      </c>
      <c r="J312" s="68">
        <v>2</v>
      </c>
      <c r="K312" s="68" t="s">
        <v>37</v>
      </c>
      <c r="L312" s="68" t="s">
        <v>206</v>
      </c>
      <c r="M312" s="81"/>
      <c r="N312" s="82"/>
      <c r="O312" s="160"/>
    </row>
    <row r="313" spans="1:15" ht="15.75" x14ac:dyDescent="0.25">
      <c r="A313" s="67"/>
      <c r="B313" s="68"/>
      <c r="C313" s="53"/>
      <c r="D313" s="68"/>
      <c r="E313" s="68"/>
      <c r="F313" s="68"/>
      <c r="G313" s="68">
        <v>2</v>
      </c>
      <c r="H313" s="68">
        <v>3</v>
      </c>
      <c r="I313" s="68">
        <v>6</v>
      </c>
      <c r="J313" s="68">
        <v>2</v>
      </c>
      <c r="K313" s="68" t="s">
        <v>39</v>
      </c>
      <c r="L313" s="68" t="s">
        <v>207</v>
      </c>
      <c r="M313" s="165">
        <f>+'[1]TOTAL PROGRAMA 01'!M258</f>
        <v>0</v>
      </c>
      <c r="N313" s="166">
        <f>+'[1]TOTAL PROGRAMA 01'!N258</f>
        <v>0</v>
      </c>
      <c r="O313" s="160"/>
    </row>
    <row r="314" spans="1:15" ht="15.75" x14ac:dyDescent="0.25">
      <c r="A314" s="67"/>
      <c r="B314" s="68"/>
      <c r="C314" s="53"/>
      <c r="D314" s="68"/>
      <c r="E314" s="68"/>
      <c r="F314" s="68"/>
      <c r="G314" s="68"/>
      <c r="H314" s="68"/>
      <c r="I314" s="68"/>
      <c r="J314" s="68"/>
      <c r="K314" s="68"/>
      <c r="L314" s="68"/>
      <c r="M314" s="165"/>
      <c r="N314" s="166"/>
      <c r="O314" s="160"/>
    </row>
    <row r="315" spans="1:15" s="40" customFormat="1" ht="21" customHeight="1" x14ac:dyDescent="0.25">
      <c r="A315" s="6"/>
      <c r="B315" s="52"/>
      <c r="C315" s="53"/>
      <c r="D315" s="52"/>
      <c r="E315" s="52"/>
      <c r="F315" s="52"/>
      <c r="G315" s="52">
        <v>2</v>
      </c>
      <c r="H315" s="52">
        <v>3</v>
      </c>
      <c r="I315" s="52">
        <v>6</v>
      </c>
      <c r="J315" s="52">
        <v>3</v>
      </c>
      <c r="K315" s="52"/>
      <c r="L315" s="52" t="s">
        <v>208</v>
      </c>
      <c r="M315" s="163">
        <f>SUM(M316:M324)</f>
        <v>123573</v>
      </c>
      <c r="N315" s="164">
        <f>SUM(N316:N324)</f>
        <v>19196</v>
      </c>
      <c r="O315" s="288"/>
    </row>
    <row r="316" spans="1:15" ht="15" customHeight="1" x14ac:dyDescent="0.25">
      <c r="A316" s="67"/>
      <c r="B316" s="68"/>
      <c r="C316" s="53"/>
      <c r="D316" s="68"/>
      <c r="E316" s="68"/>
      <c r="F316" s="68"/>
      <c r="G316" s="68">
        <v>2</v>
      </c>
      <c r="H316" s="68">
        <v>3</v>
      </c>
      <c r="I316" s="68">
        <v>6</v>
      </c>
      <c r="J316" s="68">
        <v>3</v>
      </c>
      <c r="K316" s="68" t="s">
        <v>33</v>
      </c>
      <c r="L316" s="68" t="s">
        <v>209</v>
      </c>
      <c r="M316" s="81">
        <f>+'[1]TOTAL PROGRAMA 01'!M261+'[1]TOTAL PROGRAMA 12'!L196</f>
        <v>615</v>
      </c>
      <c r="N316" s="82">
        <f>+'[1]TOTAL PROGRAMA 01'!N261+'[1]TOTAL PROGRAMA 12'!M196</f>
        <v>615</v>
      </c>
      <c r="O316" s="93"/>
    </row>
    <row r="317" spans="1:15" s="78" customFormat="1" ht="15.75" hidden="1" x14ac:dyDescent="0.25">
      <c r="A317" s="94"/>
      <c r="B317" s="95"/>
      <c r="C317" s="53">
        <v>104</v>
      </c>
      <c r="D317" s="74"/>
      <c r="E317" s="74"/>
      <c r="F317" s="74"/>
      <c r="G317" s="271">
        <v>2</v>
      </c>
      <c r="H317" s="293">
        <v>3</v>
      </c>
      <c r="I317" s="293">
        <v>6</v>
      </c>
      <c r="J317" s="293">
        <v>3</v>
      </c>
      <c r="K317" s="294" t="s">
        <v>33</v>
      </c>
      <c r="L317" s="295" t="s">
        <v>209</v>
      </c>
      <c r="M317" s="175"/>
      <c r="N317" s="176"/>
      <c r="O317" s="93"/>
    </row>
    <row r="318" spans="1:15" ht="18" customHeight="1" x14ac:dyDescent="0.25">
      <c r="A318" s="67"/>
      <c r="B318" s="68"/>
      <c r="C318" s="53"/>
      <c r="D318" s="68"/>
      <c r="E318" s="68"/>
      <c r="F318" s="68"/>
      <c r="G318" s="68">
        <v>2</v>
      </c>
      <c r="H318" s="68">
        <v>3</v>
      </c>
      <c r="I318" s="68">
        <v>6</v>
      </c>
      <c r="J318" s="68">
        <v>3</v>
      </c>
      <c r="K318" s="68" t="s">
        <v>37</v>
      </c>
      <c r="L318" s="68" t="s">
        <v>210</v>
      </c>
      <c r="M318" s="81">
        <f>+'[1]TOTAL PROGRAMA 01'!M262</f>
        <v>0</v>
      </c>
      <c r="N318" s="82">
        <f>+'[1]TOTAL PROGRAMA 01'!N262</f>
        <v>0</v>
      </c>
      <c r="O318" s="93"/>
    </row>
    <row r="319" spans="1:15" ht="14.25" customHeight="1" x14ac:dyDescent="0.25">
      <c r="A319" s="67"/>
      <c r="B319" s="68"/>
      <c r="C319" s="53"/>
      <c r="D319" s="68"/>
      <c r="E319" s="68"/>
      <c r="F319" s="68"/>
      <c r="G319" s="68">
        <v>2</v>
      </c>
      <c r="H319" s="68">
        <v>3</v>
      </c>
      <c r="I319" s="68">
        <v>6</v>
      </c>
      <c r="J319" s="68">
        <v>3</v>
      </c>
      <c r="K319" s="68" t="s">
        <v>39</v>
      </c>
      <c r="L319" s="68" t="s">
        <v>211</v>
      </c>
      <c r="M319" s="81">
        <f>+'[1]TOTAL PROGRAMA 01'!M263+'[1]TOTAL PROGRAMA 12'!L198</f>
        <v>122958</v>
      </c>
      <c r="N319" s="82">
        <f>+'[1]TOTAL PROGRAMA 01'!N263+'[1]TOTAL PROGRAMA 12'!M198</f>
        <v>18581</v>
      </c>
      <c r="O319" s="93"/>
    </row>
    <row r="320" spans="1:15" s="91" customFormat="1" ht="0.75" hidden="1" customHeight="1" x14ac:dyDescent="0.25">
      <c r="A320" s="83"/>
      <c r="B320" s="84"/>
      <c r="C320" s="53">
        <v>104</v>
      </c>
      <c r="D320" s="74"/>
      <c r="E320" s="74"/>
      <c r="F320" s="74"/>
      <c r="G320" s="74">
        <v>2</v>
      </c>
      <c r="H320" s="74">
        <v>3</v>
      </c>
      <c r="I320" s="74">
        <v>6</v>
      </c>
      <c r="J320" s="74">
        <v>3</v>
      </c>
      <c r="K320" s="74" t="s">
        <v>39</v>
      </c>
      <c r="L320" s="74" t="s">
        <v>211</v>
      </c>
      <c r="M320" s="96">
        <f>+'[1]ASISTENCIA TECNICA'!L200+'[1]TOTAL PROGRAMA 01'!M264</f>
        <v>0</v>
      </c>
      <c r="N320" s="89">
        <f>+'[1]TOTAL PROGRAMA 12'!M199+'[1]TOTAL PROGRAMA 01'!N264</f>
        <v>0</v>
      </c>
      <c r="O320" s="93"/>
    </row>
    <row r="321" spans="1:15" ht="15.75" customHeight="1" x14ac:dyDescent="0.25">
      <c r="A321" s="67"/>
      <c r="B321" s="68"/>
      <c r="C321" s="53"/>
      <c r="D321" s="68"/>
      <c r="E321" s="68"/>
      <c r="F321" s="68"/>
      <c r="G321" s="68">
        <v>2</v>
      </c>
      <c r="H321" s="68">
        <v>3</v>
      </c>
      <c r="I321" s="68">
        <v>6</v>
      </c>
      <c r="J321" s="68">
        <v>3</v>
      </c>
      <c r="K321" s="68" t="s">
        <v>41</v>
      </c>
      <c r="L321" s="68" t="s">
        <v>212</v>
      </c>
      <c r="M321" s="81">
        <f>+'[1]TOTAL PROGRAMA 01'!M265+'[1]TOTAL PROGRAMA.11'!M115+'[1]TOTAL PROGRAMA 12'!L200</f>
        <v>0</v>
      </c>
      <c r="N321" s="82">
        <f>+'[1]TOTAL PROGRAMA 01'!N265+'[1]TOTAL PROGRAMA.11'!N115+'[1]TOTAL PROGRAMA 12'!M200</f>
        <v>0</v>
      </c>
      <c r="O321" s="93"/>
    </row>
    <row r="322" spans="1:15" s="91" customFormat="1" ht="12.75" hidden="1" customHeight="1" x14ac:dyDescent="0.25">
      <c r="A322" s="83"/>
      <c r="B322" s="84"/>
      <c r="C322" s="53">
        <v>104</v>
      </c>
      <c r="D322" s="84"/>
      <c r="E322" s="84"/>
      <c r="F322" s="84"/>
      <c r="G322" s="84">
        <v>2</v>
      </c>
      <c r="H322" s="84">
        <v>3</v>
      </c>
      <c r="I322" s="84">
        <v>6</v>
      </c>
      <c r="J322" s="84">
        <v>3</v>
      </c>
      <c r="K322" s="84" t="s">
        <v>41</v>
      </c>
      <c r="L322" s="84" t="s">
        <v>212</v>
      </c>
      <c r="M322" s="116"/>
      <c r="N322" s="117"/>
      <c r="O322" s="93"/>
    </row>
    <row r="323" spans="1:15" ht="16.5" customHeight="1" x14ac:dyDescent="0.25">
      <c r="A323" s="67"/>
      <c r="B323" s="68"/>
      <c r="C323" s="53"/>
      <c r="D323" s="68"/>
      <c r="E323" s="68"/>
      <c r="F323" s="68"/>
      <c r="G323" s="68">
        <v>2</v>
      </c>
      <c r="H323" s="68">
        <v>3</v>
      </c>
      <c r="I323" s="68">
        <v>6</v>
      </c>
      <c r="J323" s="68">
        <v>3</v>
      </c>
      <c r="K323" s="68" t="s">
        <v>43</v>
      </c>
      <c r="L323" s="68" t="s">
        <v>213</v>
      </c>
      <c r="M323" s="81">
        <f>+'[1]TOTAL PROGRAMA 01'!M266</f>
        <v>0</v>
      </c>
      <c r="N323" s="82">
        <f>+'[1]TOTAL PROGRAMA 01'!N266</f>
        <v>0</v>
      </c>
      <c r="O323" s="93"/>
    </row>
    <row r="324" spans="1:15" s="113" customFormat="1" ht="13.5" customHeight="1" x14ac:dyDescent="0.25">
      <c r="A324" s="67"/>
      <c r="B324" s="68"/>
      <c r="C324" s="53"/>
      <c r="D324" s="121"/>
      <c r="E324" s="121"/>
      <c r="F324" s="121"/>
      <c r="G324" s="115">
        <v>2</v>
      </c>
      <c r="H324" s="115">
        <v>3</v>
      </c>
      <c r="I324" s="115">
        <v>6</v>
      </c>
      <c r="J324" s="115">
        <v>3</v>
      </c>
      <c r="K324" s="115" t="s">
        <v>45</v>
      </c>
      <c r="L324" s="115" t="s">
        <v>214</v>
      </c>
      <c r="M324" s="99">
        <f>+'[1]TOTAL PROGRAMA 01'!M267+'[1]TOTAL PROGRAMA 12'!L203+'[1]TOTAL PROGRAMA.11'!M116</f>
        <v>0</v>
      </c>
      <c r="N324" s="100">
        <f>+'[1]TOTAL PROGRAMA 01'!N267+'[1]TOTAL PROGRAMA 12'!M203+'[1]TOTAL PROGRAMA.11'!N116</f>
        <v>0</v>
      </c>
      <c r="O324" s="93"/>
    </row>
    <row r="325" spans="1:15" x14ac:dyDescent="0.25">
      <c r="A325" s="67"/>
      <c r="B325" s="68"/>
      <c r="C325" s="53"/>
      <c r="D325" s="68"/>
      <c r="E325" s="68"/>
      <c r="F325" s="68"/>
      <c r="G325" s="68"/>
      <c r="H325" s="68"/>
      <c r="I325" s="68"/>
      <c r="J325" s="68"/>
      <c r="K325" s="68"/>
      <c r="L325" s="68"/>
      <c r="M325" s="81"/>
      <c r="N325" s="82"/>
      <c r="O325" s="93"/>
    </row>
    <row r="326" spans="1:15" s="40" customFormat="1" ht="18" customHeight="1" x14ac:dyDescent="0.25">
      <c r="A326" s="6"/>
      <c r="B326" s="52"/>
      <c r="C326" s="53"/>
      <c r="D326" s="52"/>
      <c r="E326" s="52"/>
      <c r="F326" s="52"/>
      <c r="G326" s="52">
        <v>2</v>
      </c>
      <c r="H326" s="52">
        <v>3</v>
      </c>
      <c r="I326" s="52">
        <v>6</v>
      </c>
      <c r="J326" s="52">
        <v>4</v>
      </c>
      <c r="K326" s="52"/>
      <c r="L326" s="52" t="s">
        <v>215</v>
      </c>
      <c r="M326" s="163">
        <f>SUM(M327:M333)</f>
        <v>0</v>
      </c>
      <c r="N326" s="164">
        <f>+N327+N328+N329+N330+N331+N332+N333</f>
        <v>0</v>
      </c>
      <c r="O326" s="63"/>
    </row>
    <row r="327" spans="1:15" ht="15.75" x14ac:dyDescent="0.25">
      <c r="A327" s="67"/>
      <c r="B327" s="68"/>
      <c r="C327" s="53"/>
      <c r="D327" s="68"/>
      <c r="E327" s="68"/>
      <c r="F327" s="68"/>
      <c r="G327" s="68">
        <v>2</v>
      </c>
      <c r="H327" s="68">
        <v>3</v>
      </c>
      <c r="I327" s="68">
        <v>6</v>
      </c>
      <c r="J327" s="68">
        <v>4</v>
      </c>
      <c r="K327" s="68" t="s">
        <v>33</v>
      </c>
      <c r="L327" s="68" t="s">
        <v>216</v>
      </c>
      <c r="M327" s="165">
        <f>+'[1]TOTAL PROGRAMA 01'!M269</f>
        <v>0</v>
      </c>
      <c r="N327" s="166">
        <f>+'[1]TOTAL PROGRAMA 01'!N269</f>
        <v>0</v>
      </c>
    </row>
    <row r="328" spans="1:15" ht="15.75" x14ac:dyDescent="0.25">
      <c r="A328" s="67"/>
      <c r="B328" s="68"/>
      <c r="C328" s="53"/>
      <c r="D328" s="68"/>
      <c r="E328" s="68"/>
      <c r="F328" s="68"/>
      <c r="G328" s="68">
        <v>2</v>
      </c>
      <c r="H328" s="68">
        <v>3</v>
      </c>
      <c r="I328" s="68">
        <v>6</v>
      </c>
      <c r="J328" s="68">
        <v>4</v>
      </c>
      <c r="K328" s="68" t="s">
        <v>37</v>
      </c>
      <c r="L328" s="68" t="s">
        <v>217</v>
      </c>
      <c r="M328" s="165"/>
      <c r="N328" s="166"/>
    </row>
    <row r="329" spans="1:15" ht="15" customHeight="1" x14ac:dyDescent="0.25">
      <c r="A329" s="67"/>
      <c r="B329" s="68"/>
      <c r="C329" s="53"/>
      <c r="D329" s="68"/>
      <c r="E329" s="68"/>
      <c r="F329" s="68"/>
      <c r="G329" s="68">
        <v>2</v>
      </c>
      <c r="H329" s="68">
        <v>3</v>
      </c>
      <c r="I329" s="68">
        <v>6</v>
      </c>
      <c r="J329" s="68">
        <v>4</v>
      </c>
      <c r="K329" s="68" t="s">
        <v>39</v>
      </c>
      <c r="L329" s="68" t="s">
        <v>218</v>
      </c>
      <c r="M329" s="165"/>
      <c r="N329" s="166"/>
    </row>
    <row r="330" spans="1:15" ht="0.75" hidden="1" customHeight="1" x14ac:dyDescent="0.25">
      <c r="A330" s="67"/>
      <c r="B330" s="68"/>
      <c r="C330" s="53"/>
      <c r="D330" s="68"/>
      <c r="E330" s="68"/>
      <c r="F330" s="68"/>
      <c r="G330" s="68">
        <v>2</v>
      </c>
      <c r="H330" s="68">
        <v>3</v>
      </c>
      <c r="I330" s="68">
        <v>6</v>
      </c>
      <c r="J330" s="68">
        <v>4</v>
      </c>
      <c r="K330" s="68" t="s">
        <v>41</v>
      </c>
      <c r="L330" s="68" t="s">
        <v>219</v>
      </c>
      <c r="M330" s="165"/>
      <c r="N330" s="166"/>
    </row>
    <row r="331" spans="1:15" ht="0.75" hidden="1" customHeight="1" x14ac:dyDescent="0.25">
      <c r="A331" s="67"/>
      <c r="B331" s="68"/>
      <c r="C331" s="53"/>
      <c r="D331" s="68"/>
      <c r="E331" s="68"/>
      <c r="F331" s="68"/>
      <c r="G331" s="68">
        <v>2</v>
      </c>
      <c r="H331" s="68">
        <v>3</v>
      </c>
      <c r="I331" s="68">
        <v>6</v>
      </c>
      <c r="J331" s="68">
        <v>4</v>
      </c>
      <c r="K331" s="68" t="s">
        <v>43</v>
      </c>
      <c r="L331" s="68" t="s">
        <v>220</v>
      </c>
      <c r="M331" s="165"/>
      <c r="N331" s="166">
        <f>+M331</f>
        <v>0</v>
      </c>
    </row>
    <row r="332" spans="1:15" ht="15.75" hidden="1" x14ac:dyDescent="0.25">
      <c r="A332" s="67"/>
      <c r="B332" s="68"/>
      <c r="C332" s="53"/>
      <c r="D332" s="68"/>
      <c r="E332" s="68"/>
      <c r="F332" s="68"/>
      <c r="G332" s="68">
        <v>2</v>
      </c>
      <c r="H332" s="68">
        <v>3</v>
      </c>
      <c r="I332" s="68">
        <v>6</v>
      </c>
      <c r="J332" s="68">
        <v>4</v>
      </c>
      <c r="K332" s="68" t="s">
        <v>45</v>
      </c>
      <c r="L332" s="68" t="s">
        <v>221</v>
      </c>
      <c r="M332" s="145"/>
      <c r="N332" s="166"/>
    </row>
    <row r="333" spans="1:15" ht="16.5" hidden="1" customHeight="1" x14ac:dyDescent="0.25">
      <c r="A333" s="67"/>
      <c r="B333" s="68"/>
      <c r="C333" s="53"/>
      <c r="D333" s="68"/>
      <c r="E333" s="68"/>
      <c r="F333" s="68"/>
      <c r="G333" s="68">
        <v>2</v>
      </c>
      <c r="H333" s="68">
        <v>3</v>
      </c>
      <c r="I333" s="68">
        <v>6</v>
      </c>
      <c r="J333" s="68">
        <v>4</v>
      </c>
      <c r="K333" s="68" t="s">
        <v>47</v>
      </c>
      <c r="L333" s="68" t="s">
        <v>222</v>
      </c>
      <c r="M333" s="165"/>
      <c r="N333" s="166"/>
    </row>
    <row r="334" spans="1:15" ht="10.5" customHeight="1" x14ac:dyDescent="0.25">
      <c r="A334" s="67"/>
      <c r="B334" s="68"/>
      <c r="C334" s="53"/>
      <c r="D334" s="68"/>
      <c r="E334" s="68"/>
      <c r="F334" s="68"/>
      <c r="G334" s="68"/>
      <c r="H334" s="68"/>
      <c r="I334" s="68"/>
      <c r="J334" s="68"/>
      <c r="K334" s="68"/>
      <c r="L334" s="68"/>
      <c r="M334" s="165"/>
      <c r="N334" s="166"/>
    </row>
    <row r="335" spans="1:15" s="40" customFormat="1" ht="18.75" customHeight="1" x14ac:dyDescent="0.25">
      <c r="A335" s="6"/>
      <c r="B335" s="52"/>
      <c r="C335" s="53"/>
      <c r="D335" s="52"/>
      <c r="E335" s="52"/>
      <c r="F335" s="52"/>
      <c r="G335" s="52">
        <v>2</v>
      </c>
      <c r="H335" s="52">
        <v>3</v>
      </c>
      <c r="I335" s="52">
        <v>6</v>
      </c>
      <c r="J335" s="52">
        <v>9</v>
      </c>
      <c r="K335" s="52"/>
      <c r="L335" s="52" t="s">
        <v>223</v>
      </c>
      <c r="M335" s="163">
        <f>+M336</f>
        <v>0</v>
      </c>
      <c r="N335" s="164">
        <f>+N336</f>
        <v>0</v>
      </c>
      <c r="O335" s="102"/>
    </row>
    <row r="336" spans="1:15" ht="21" customHeight="1" thickBot="1" x14ac:dyDescent="0.3">
      <c r="A336" s="273"/>
      <c r="B336" s="139"/>
      <c r="C336" s="140"/>
      <c r="D336" s="139"/>
      <c r="E336" s="139"/>
      <c r="F336" s="139"/>
      <c r="G336" s="139">
        <v>2</v>
      </c>
      <c r="H336" s="139">
        <v>3</v>
      </c>
      <c r="I336" s="139">
        <v>6</v>
      </c>
      <c r="J336" s="139">
        <v>9</v>
      </c>
      <c r="K336" s="139" t="s">
        <v>33</v>
      </c>
      <c r="L336" s="139" t="s">
        <v>223</v>
      </c>
      <c r="M336" s="296"/>
      <c r="N336" s="297"/>
    </row>
    <row r="353" spans="1:16" ht="15.75" thickBot="1" x14ac:dyDescent="0.3"/>
    <row r="354" spans="1:16" x14ac:dyDescent="0.25">
      <c r="A354" s="420" t="s">
        <v>25</v>
      </c>
      <c r="B354" s="421"/>
      <c r="C354" s="421"/>
      <c r="D354" s="421"/>
      <c r="E354" s="421"/>
      <c r="F354" s="421"/>
      <c r="G354" s="421"/>
      <c r="H354" s="421"/>
      <c r="I354" s="421"/>
      <c r="J354" s="421"/>
      <c r="K354" s="421"/>
      <c r="L354" s="421"/>
      <c r="M354" s="421"/>
      <c r="N354" s="422"/>
    </row>
    <row r="355" spans="1:16" ht="15.75" thickBot="1" x14ac:dyDescent="0.3">
      <c r="A355" s="411" t="s">
        <v>0</v>
      </c>
      <c r="B355" s="412"/>
      <c r="C355" s="412"/>
      <c r="D355" s="412"/>
      <c r="E355" s="412"/>
      <c r="F355" s="412"/>
      <c r="G355" s="412"/>
      <c r="H355" s="412"/>
      <c r="I355" s="412"/>
      <c r="J355" s="412"/>
      <c r="K355" s="412"/>
      <c r="L355" s="412"/>
      <c r="M355" s="412"/>
      <c r="N355" s="413"/>
    </row>
    <row r="356" spans="1:16" x14ac:dyDescent="0.25">
      <c r="A356" s="6" t="s">
        <v>1</v>
      </c>
      <c r="B356" s="7"/>
      <c r="C356" s="8"/>
      <c r="D356" s="7"/>
      <c r="E356" s="7"/>
      <c r="F356" s="7"/>
      <c r="G356" s="7"/>
      <c r="H356" s="7"/>
      <c r="I356" s="7"/>
      <c r="J356" s="7"/>
      <c r="K356" s="7"/>
      <c r="L356" s="7"/>
      <c r="M356" s="11" t="s">
        <v>3</v>
      </c>
      <c r="N356" s="12"/>
    </row>
    <row r="357" spans="1:16" x14ac:dyDescent="0.25">
      <c r="A357" s="6" t="s">
        <v>2</v>
      </c>
      <c r="B357" s="7"/>
      <c r="C357" s="8"/>
      <c r="D357" s="7"/>
      <c r="E357" s="7"/>
      <c r="F357" s="7"/>
      <c r="G357" s="7"/>
      <c r="H357" s="7"/>
      <c r="I357" s="7"/>
      <c r="J357" s="7"/>
      <c r="K357" s="7"/>
      <c r="L357" s="7"/>
      <c r="M357" s="15" t="s">
        <v>78</v>
      </c>
      <c r="N357" s="10"/>
    </row>
    <row r="358" spans="1:16" x14ac:dyDescent="0.25">
      <c r="A358" s="13" t="s">
        <v>4</v>
      </c>
      <c r="B358" s="7" t="s">
        <v>5</v>
      </c>
      <c r="C358" s="14"/>
      <c r="D358" s="7"/>
      <c r="E358" s="7"/>
      <c r="F358" s="7"/>
      <c r="G358" s="7"/>
      <c r="H358" s="7"/>
      <c r="I358" s="7"/>
      <c r="J358" s="7"/>
      <c r="K358" s="7"/>
      <c r="L358" s="7"/>
      <c r="M358" s="15" t="s">
        <v>6</v>
      </c>
      <c r="N358" s="10"/>
    </row>
    <row r="359" spans="1:16" ht="15.75" thickBot="1" x14ac:dyDescent="0.3">
      <c r="A359" s="6" t="s">
        <v>7</v>
      </c>
      <c r="B359" s="7"/>
      <c r="C359" s="14"/>
      <c r="D359" s="7"/>
      <c r="E359" s="7"/>
      <c r="F359" s="7"/>
      <c r="G359" s="7"/>
      <c r="H359" s="7"/>
      <c r="I359" s="7"/>
      <c r="J359" s="7"/>
      <c r="K359" s="7"/>
      <c r="L359" s="7"/>
      <c r="M359" s="18" t="s">
        <v>8</v>
      </c>
      <c r="N359" s="19"/>
    </row>
    <row r="360" spans="1:16" s="5" customFormat="1" ht="16.5" thickBot="1" x14ac:dyDescent="0.3">
      <c r="A360" s="408" t="s">
        <v>9</v>
      </c>
      <c r="B360" s="409"/>
      <c r="C360" s="409"/>
      <c r="D360" s="409"/>
      <c r="E360" s="409"/>
      <c r="F360" s="409"/>
      <c r="G360" s="409"/>
      <c r="H360" s="409"/>
      <c r="I360" s="409"/>
      <c r="J360" s="409"/>
      <c r="K360" s="409"/>
      <c r="L360" s="409"/>
      <c r="M360" s="409"/>
      <c r="N360" s="410"/>
      <c r="O360" s="4"/>
    </row>
    <row r="361" spans="1:16" ht="15.75" thickBot="1" x14ac:dyDescent="0.3">
      <c r="A361" s="30" t="s">
        <v>79</v>
      </c>
      <c r="B361" s="31"/>
      <c r="C361" s="24"/>
      <c r="D361" s="31"/>
      <c r="E361" s="31"/>
      <c r="F361" s="31"/>
      <c r="G361" s="31"/>
      <c r="H361" s="31"/>
      <c r="I361" s="31"/>
      <c r="J361" s="31"/>
      <c r="K361" s="31"/>
      <c r="L361" s="31" t="s">
        <v>11</v>
      </c>
      <c r="M361" s="32"/>
      <c r="N361" s="19"/>
    </row>
    <row r="362" spans="1:16" ht="15.75" thickBot="1" x14ac:dyDescent="0.3">
      <c r="A362" s="273" t="s">
        <v>12</v>
      </c>
      <c r="B362" s="276"/>
      <c r="C362" s="24"/>
      <c r="D362" s="276"/>
      <c r="E362" s="276"/>
      <c r="F362" s="276"/>
      <c r="G362" s="276"/>
      <c r="H362" s="276"/>
      <c r="I362" s="276" t="s">
        <v>80</v>
      </c>
      <c r="J362" s="276"/>
      <c r="K362" s="276"/>
      <c r="L362" s="276"/>
      <c r="M362" s="298" t="s">
        <v>14</v>
      </c>
      <c r="N362" s="299" t="s">
        <v>15</v>
      </c>
    </row>
    <row r="363" spans="1:16" ht="15.75" thickBot="1" x14ac:dyDescent="0.3">
      <c r="A363" s="273" t="s">
        <v>16</v>
      </c>
      <c r="B363" s="276" t="s">
        <v>17</v>
      </c>
      <c r="C363" s="215" t="s">
        <v>18</v>
      </c>
      <c r="D363" s="276" t="s">
        <v>19</v>
      </c>
      <c r="E363" s="276" t="s">
        <v>20</v>
      </c>
      <c r="F363" s="276" t="s">
        <v>21</v>
      </c>
      <c r="G363" s="276" t="s">
        <v>224</v>
      </c>
      <c r="H363" s="276"/>
      <c r="I363" s="276"/>
      <c r="J363" s="276" t="s">
        <v>143</v>
      </c>
      <c r="K363" s="276" t="s">
        <v>144</v>
      </c>
      <c r="L363" s="276" t="s">
        <v>29</v>
      </c>
      <c r="M363" s="300" t="s">
        <v>24</v>
      </c>
      <c r="N363" s="301"/>
    </row>
    <row r="364" spans="1:16" ht="15.75" thickBot="1" x14ac:dyDescent="0.3">
      <c r="A364" s="67" t="s">
        <v>26</v>
      </c>
      <c r="B364" s="132" t="s">
        <v>27</v>
      </c>
      <c r="C364" s="159">
        <v>100</v>
      </c>
      <c r="D364" s="132" t="s">
        <v>28</v>
      </c>
      <c r="E364" s="132">
        <v>98</v>
      </c>
      <c r="F364" s="132">
        <v>99</v>
      </c>
      <c r="G364" s="132">
        <v>9999</v>
      </c>
      <c r="H364" s="132"/>
      <c r="I364" s="132"/>
      <c r="J364" s="132"/>
      <c r="K364" s="132"/>
      <c r="L364" s="132"/>
      <c r="M364" s="302"/>
      <c r="N364" s="303"/>
      <c r="O364" s="77"/>
    </row>
    <row r="365" spans="1:16" s="40" customFormat="1" ht="15.75" x14ac:dyDescent="0.25">
      <c r="A365" s="45"/>
      <c r="B365" s="46"/>
      <c r="C365" s="47"/>
      <c r="D365" s="46"/>
      <c r="E365" s="46"/>
      <c r="F365" s="46"/>
      <c r="G365" s="46">
        <v>2</v>
      </c>
      <c r="H365" s="46">
        <v>3</v>
      </c>
      <c r="I365" s="46">
        <v>7</v>
      </c>
      <c r="J365" s="46"/>
      <c r="K365" s="46"/>
      <c r="L365" s="46" t="s">
        <v>225</v>
      </c>
      <c r="M365" s="161">
        <f>+M366+M378</f>
        <v>5005419</v>
      </c>
      <c r="N365" s="162">
        <f>+N366+N378</f>
        <v>3643919</v>
      </c>
      <c r="O365" s="59"/>
      <c r="P365" s="59"/>
    </row>
    <row r="366" spans="1:16" s="40" customFormat="1" ht="15.75" x14ac:dyDescent="0.25">
      <c r="A366" s="6"/>
      <c r="B366" s="52"/>
      <c r="C366" s="53"/>
      <c r="D366" s="52"/>
      <c r="E366" s="52"/>
      <c r="F366" s="52"/>
      <c r="G366" s="52">
        <v>2</v>
      </c>
      <c r="H366" s="52">
        <v>3</v>
      </c>
      <c r="I366" s="52">
        <v>7</v>
      </c>
      <c r="J366" s="52">
        <v>1</v>
      </c>
      <c r="K366" s="52"/>
      <c r="L366" s="52" t="s">
        <v>226</v>
      </c>
      <c r="M366" s="163">
        <f>SUM(M367:M377)</f>
        <v>4987931</v>
      </c>
      <c r="N366" s="164">
        <f>SUM(N367:N377)</f>
        <v>3626431</v>
      </c>
      <c r="O366" s="123"/>
    </row>
    <row r="367" spans="1:16" s="91" customFormat="1" ht="15" customHeight="1" x14ac:dyDescent="0.25">
      <c r="A367" s="83"/>
      <c r="B367" s="84"/>
      <c r="C367" s="110"/>
      <c r="D367" s="68"/>
      <c r="E367" s="68"/>
      <c r="F367" s="68"/>
      <c r="G367" s="68">
        <v>2</v>
      </c>
      <c r="H367" s="68">
        <v>3</v>
      </c>
      <c r="I367" s="68">
        <v>7</v>
      </c>
      <c r="J367" s="68">
        <v>1</v>
      </c>
      <c r="K367" s="68" t="s">
        <v>33</v>
      </c>
      <c r="L367" s="68" t="s">
        <v>227</v>
      </c>
      <c r="M367" s="81">
        <f>+'[1]TOTAL PROGRAMA 01'!M273+'[1]TOTAL PROGRAMA.11'!M120+'[1]TOTAL PROGRAMA 12'!L214</f>
        <v>472472</v>
      </c>
      <c r="N367" s="82">
        <f>+'[1]TOTAL PROGRAMA 01'!N273+'[1]TOTAL PROGRAMA.11'!N120+'[1]TOTAL PROGRAMA 12'!M214</f>
        <v>472472</v>
      </c>
      <c r="O367" s="173"/>
    </row>
    <row r="368" spans="1:16" s="113" customFormat="1" hidden="1" x14ac:dyDescent="0.25">
      <c r="A368" s="67"/>
      <c r="B368" s="68"/>
      <c r="C368" s="53">
        <v>104</v>
      </c>
      <c r="D368" s="74"/>
      <c r="E368" s="74"/>
      <c r="F368" s="74"/>
      <c r="G368" s="74">
        <v>2</v>
      </c>
      <c r="H368" s="74">
        <v>3</v>
      </c>
      <c r="I368" s="74">
        <v>7</v>
      </c>
      <c r="J368" s="74">
        <v>1</v>
      </c>
      <c r="K368" s="74" t="s">
        <v>33</v>
      </c>
      <c r="L368" s="74" t="s">
        <v>227</v>
      </c>
      <c r="M368" s="304">
        <f>+'[1]TOTAL PROGRAMA 12'!L213</f>
        <v>0</v>
      </c>
      <c r="N368" s="305">
        <f>+'[1]TOTAL PROGRAMA 12'!M213</f>
        <v>0</v>
      </c>
    </row>
    <row r="369" spans="1:16" ht="18" customHeight="1" x14ac:dyDescent="0.25">
      <c r="A369" s="67"/>
      <c r="B369" s="68"/>
      <c r="C369" s="53"/>
      <c r="D369" s="68"/>
      <c r="E369" s="68"/>
      <c r="F369" s="68"/>
      <c r="G369" s="68">
        <v>2</v>
      </c>
      <c r="H369" s="68">
        <v>3</v>
      </c>
      <c r="I369" s="68">
        <v>7</v>
      </c>
      <c r="J369" s="68">
        <v>1</v>
      </c>
      <c r="K369" s="68" t="s">
        <v>37</v>
      </c>
      <c r="L369" s="68" t="s">
        <v>228</v>
      </c>
      <c r="M369" s="81">
        <f>+'[1]TOTAL PROGRAMA 01'!M274+'[1]TOTAL PROGRAMA.11'!M121+'[1]TOTAL PROGRAMA 12'!L216</f>
        <v>4412924</v>
      </c>
      <c r="N369" s="82">
        <f>+'[1]TOTAL PROGRAMA 01'!N274+'[1]TOTAL PROGRAMA.11'!N121+'[1]TOTAL PROGRAMA 12'!M216</f>
        <v>3051424</v>
      </c>
    </row>
    <row r="370" spans="1:16" s="91" customFormat="1" ht="0.75" hidden="1" customHeight="1" x14ac:dyDescent="0.25">
      <c r="A370" s="83"/>
      <c r="B370" s="84"/>
      <c r="C370" s="306"/>
      <c r="D370" s="84"/>
      <c r="E370" s="84"/>
      <c r="F370" s="84"/>
      <c r="G370" s="84">
        <v>2</v>
      </c>
      <c r="H370" s="84">
        <v>3</v>
      </c>
      <c r="I370" s="84">
        <v>7</v>
      </c>
      <c r="J370" s="84">
        <v>1</v>
      </c>
      <c r="K370" s="84" t="s">
        <v>37</v>
      </c>
      <c r="L370" s="84" t="s">
        <v>228</v>
      </c>
      <c r="M370" s="116"/>
      <c r="N370" s="117">
        <f>+'[1]TOTAL PROGRAMA 12'!M216+'[1]TOTAL PROGRAMA 01'!N275</f>
        <v>0</v>
      </c>
      <c r="O370" s="288"/>
    </row>
    <row r="371" spans="1:16" ht="15.75" customHeight="1" x14ac:dyDescent="0.25">
      <c r="A371" s="67"/>
      <c r="B371" s="68"/>
      <c r="C371" s="53"/>
      <c r="D371" s="68"/>
      <c r="E371" s="68"/>
      <c r="F371" s="68"/>
      <c r="G371" s="68">
        <v>2</v>
      </c>
      <c r="H371" s="68">
        <v>3</v>
      </c>
      <c r="I371" s="68">
        <v>7</v>
      </c>
      <c r="J371" s="68">
        <v>1</v>
      </c>
      <c r="K371" s="68" t="s">
        <v>39</v>
      </c>
      <c r="L371" s="68" t="s">
        <v>229</v>
      </c>
      <c r="M371" s="81">
        <f>+'[1]TOTAL PROGRAMA 01'!M276</f>
        <v>0</v>
      </c>
      <c r="N371" s="82">
        <f>+'[1]TOTAL PROGRAMA 01'!N276</f>
        <v>0</v>
      </c>
    </row>
    <row r="372" spans="1:16" s="91" customFormat="1" ht="15" hidden="1" customHeight="1" x14ac:dyDescent="0.25">
      <c r="A372" s="83"/>
      <c r="B372" s="84"/>
      <c r="C372" s="53">
        <v>104</v>
      </c>
      <c r="D372" s="74"/>
      <c r="E372" s="74"/>
      <c r="F372" s="74"/>
      <c r="G372" s="74">
        <v>2</v>
      </c>
      <c r="H372" s="74">
        <v>3</v>
      </c>
      <c r="I372" s="74">
        <v>7</v>
      </c>
      <c r="J372" s="74">
        <v>1</v>
      </c>
      <c r="K372" s="74" t="s">
        <v>41</v>
      </c>
      <c r="L372" s="74" t="s">
        <v>229</v>
      </c>
      <c r="M372" s="96">
        <f>+'[1]TOTAL PROGRAMA 12'!L217</f>
        <v>0</v>
      </c>
      <c r="N372" s="89">
        <f>+'[1]TOTAL PROGRAMA 12'!M217</f>
        <v>0</v>
      </c>
    </row>
    <row r="373" spans="1:16" s="91" customFormat="1" x14ac:dyDescent="0.25">
      <c r="A373" s="83"/>
      <c r="B373" s="84"/>
      <c r="C373" s="53"/>
      <c r="D373" s="84"/>
      <c r="E373" s="84"/>
      <c r="F373" s="84"/>
      <c r="G373" s="68">
        <v>2</v>
      </c>
      <c r="H373" s="68">
        <v>3</v>
      </c>
      <c r="I373" s="68">
        <v>7</v>
      </c>
      <c r="J373" s="68">
        <v>1</v>
      </c>
      <c r="K373" s="68" t="s">
        <v>41</v>
      </c>
      <c r="L373" s="307" t="s">
        <v>230</v>
      </c>
      <c r="M373" s="81">
        <f>+'[1]TOTAL PROGRAMA 01'!M277</f>
        <v>2000</v>
      </c>
      <c r="N373" s="82">
        <f>+'[1]TOTAL PROGRAMA 01'!N277</f>
        <v>2000</v>
      </c>
      <c r="P373" s="308"/>
    </row>
    <row r="374" spans="1:16" ht="19.5" customHeight="1" x14ac:dyDescent="0.25">
      <c r="A374" s="67"/>
      <c r="B374" s="68"/>
      <c r="C374" s="53"/>
      <c r="D374" s="68"/>
      <c r="E374" s="68"/>
      <c r="F374" s="68"/>
      <c r="G374" s="68">
        <v>2</v>
      </c>
      <c r="H374" s="68">
        <v>3</v>
      </c>
      <c r="I374" s="68">
        <v>7</v>
      </c>
      <c r="J374" s="68">
        <v>1</v>
      </c>
      <c r="K374" s="68" t="s">
        <v>43</v>
      </c>
      <c r="L374" s="68" t="s">
        <v>231</v>
      </c>
      <c r="M374" s="81">
        <f>+'[1]TOTAL PROGRAMA 01'!M278+'[1]TOTAL PROGRAMA 12'!L218+'[1]TOTAL PROGRAMA.11'!M122</f>
        <v>100535</v>
      </c>
      <c r="N374" s="82">
        <f>+'[1]TOTAL PROGRAMA 01'!N278+'[1]TOTAL PROGRAMA 12'!M218+'[1]TOTAL PROGRAMA.11'!N122</f>
        <v>100535</v>
      </c>
      <c r="P374" s="2"/>
    </row>
    <row r="375" spans="1:16" s="91" customFormat="1" hidden="1" x14ac:dyDescent="0.25">
      <c r="A375" s="83"/>
      <c r="B375" s="84"/>
      <c r="C375" s="53">
        <v>104</v>
      </c>
      <c r="D375" s="84"/>
      <c r="E375" s="84"/>
      <c r="F375" s="84"/>
      <c r="G375" s="84">
        <v>2</v>
      </c>
      <c r="H375" s="84">
        <v>3</v>
      </c>
      <c r="I375" s="84">
        <v>7</v>
      </c>
      <c r="J375" s="84">
        <v>1</v>
      </c>
      <c r="K375" s="84" t="s">
        <v>43</v>
      </c>
      <c r="L375" s="84" t="s">
        <v>232</v>
      </c>
      <c r="M375" s="116"/>
      <c r="N375" s="117"/>
      <c r="P375" s="309"/>
    </row>
    <row r="376" spans="1:16" s="91" customFormat="1" hidden="1" x14ac:dyDescent="0.25">
      <c r="A376" s="83"/>
      <c r="B376" s="84"/>
      <c r="C376" s="53">
        <v>104</v>
      </c>
      <c r="D376" s="84"/>
      <c r="E376" s="84"/>
      <c r="F376" s="84"/>
      <c r="G376" s="84">
        <v>2</v>
      </c>
      <c r="H376" s="84">
        <v>3</v>
      </c>
      <c r="I376" s="84">
        <v>7</v>
      </c>
      <c r="J376" s="84">
        <v>1</v>
      </c>
      <c r="K376" s="84" t="s">
        <v>45</v>
      </c>
      <c r="L376" s="84" t="s">
        <v>233</v>
      </c>
      <c r="M376" s="116">
        <f>+'[1]TOTAL PROGRAMA 12'!L220</f>
        <v>0</v>
      </c>
      <c r="N376" s="117">
        <f>+'[1]TOTAL PROGRAMA 12'!M220</f>
        <v>0</v>
      </c>
      <c r="O376" s="93"/>
      <c r="P376" s="2"/>
    </row>
    <row r="377" spans="1:16" ht="17.25" customHeight="1" x14ac:dyDescent="0.25">
      <c r="A377" s="67"/>
      <c r="B377" s="68"/>
      <c r="C377" s="53"/>
      <c r="D377" s="68"/>
      <c r="E377" s="68"/>
      <c r="F377" s="68"/>
      <c r="G377" s="68">
        <v>2</v>
      </c>
      <c r="H377" s="68">
        <v>3</v>
      </c>
      <c r="I377" s="68">
        <v>7</v>
      </c>
      <c r="J377" s="68">
        <v>1</v>
      </c>
      <c r="K377" s="68" t="s">
        <v>45</v>
      </c>
      <c r="L377" s="68" t="s">
        <v>233</v>
      </c>
      <c r="M377" s="81">
        <f>+'[1]TOTAL PROGRAMA 01'!M279</f>
        <v>0</v>
      </c>
      <c r="N377" s="82">
        <f>+'[1]TOTAL PROGRAMA 01'!N279</f>
        <v>0</v>
      </c>
      <c r="O377" s="93"/>
      <c r="P377" s="309"/>
    </row>
    <row r="378" spans="1:16" s="40" customFormat="1" ht="15.75" x14ac:dyDescent="0.25">
      <c r="A378" s="6"/>
      <c r="B378" s="52"/>
      <c r="C378" s="53"/>
      <c r="D378" s="52"/>
      <c r="E378" s="52"/>
      <c r="F378" s="52"/>
      <c r="G378" s="52">
        <v>2</v>
      </c>
      <c r="H378" s="52">
        <v>3</v>
      </c>
      <c r="I378" s="52">
        <v>7</v>
      </c>
      <c r="J378" s="52">
        <v>2</v>
      </c>
      <c r="K378" s="52"/>
      <c r="L378" s="52" t="s">
        <v>234</v>
      </c>
      <c r="M378" s="163">
        <f>SUM(M379:M384)</f>
        <v>17488</v>
      </c>
      <c r="N378" s="164">
        <f>SUM(N379:N384)</f>
        <v>17488</v>
      </c>
      <c r="O378" s="123"/>
      <c r="P378" s="310"/>
    </row>
    <row r="379" spans="1:16" ht="18" customHeight="1" x14ac:dyDescent="0.25">
      <c r="A379" s="67"/>
      <c r="B379" s="68"/>
      <c r="C379" s="53"/>
      <c r="D379" s="68"/>
      <c r="E379" s="68"/>
      <c r="F379" s="68"/>
      <c r="G379" s="68">
        <v>2</v>
      </c>
      <c r="H379" s="68">
        <v>3</v>
      </c>
      <c r="I379" s="68">
        <v>7</v>
      </c>
      <c r="J379" s="68">
        <v>2</v>
      </c>
      <c r="K379" s="68" t="s">
        <v>33</v>
      </c>
      <c r="L379" s="68" t="s">
        <v>235</v>
      </c>
      <c r="M379" s="81">
        <f>+'[1]TOTAL PROGRAMA 01'!M281+'[1]TOTAL PROGRAMA 12'!L224</f>
        <v>0</v>
      </c>
      <c r="N379" s="82">
        <f>+'[1]TOTAL PROGRAMA 01'!N281+'[1]TOTAL PROGRAMA 12'!M224</f>
        <v>0</v>
      </c>
      <c r="O379" s="90"/>
      <c r="P379" s="59"/>
    </row>
    <row r="380" spans="1:16" ht="16.5" customHeight="1" x14ac:dyDescent="0.25">
      <c r="A380" s="67"/>
      <c r="B380" s="68"/>
      <c r="C380" s="53"/>
      <c r="D380" s="68"/>
      <c r="E380" s="68"/>
      <c r="F380" s="68"/>
      <c r="G380" s="68">
        <v>2</v>
      </c>
      <c r="H380" s="68">
        <v>3</v>
      </c>
      <c r="I380" s="68">
        <v>7</v>
      </c>
      <c r="J380" s="68">
        <v>2</v>
      </c>
      <c r="K380" s="68" t="s">
        <v>39</v>
      </c>
      <c r="L380" s="68" t="s">
        <v>236</v>
      </c>
      <c r="M380" s="81">
        <f>+'[1]TOTAL PROGRAMA 01'!M282</f>
        <v>2839</v>
      </c>
      <c r="N380" s="82">
        <f>+'[1]TOTAL PROGRAMA 01'!N282</f>
        <v>2839</v>
      </c>
      <c r="O380" s="90"/>
      <c r="P380" s="91"/>
    </row>
    <row r="381" spans="1:16" ht="15" customHeight="1" x14ac:dyDescent="0.25">
      <c r="A381" s="67"/>
      <c r="B381" s="68"/>
      <c r="C381" s="118"/>
      <c r="D381" s="115"/>
      <c r="E381" s="115"/>
      <c r="F381" s="115"/>
      <c r="G381" s="97">
        <v>2</v>
      </c>
      <c r="H381" s="97">
        <v>3</v>
      </c>
      <c r="I381" s="98">
        <v>7</v>
      </c>
      <c r="J381" s="97">
        <v>2</v>
      </c>
      <c r="K381" s="98" t="s">
        <v>41</v>
      </c>
      <c r="L381" s="97" t="s">
        <v>237</v>
      </c>
      <c r="M381" s="81">
        <f>+'[1]TOTAL PROGRAMA 12'!L227+'[1]TOTAL PROGRAMA 01'!M284</f>
        <v>13196</v>
      </c>
      <c r="N381" s="82">
        <f>+'[1]TOTAL PROGRAMA 12'!M227+'[1]TOTAL PROGRAMA 01'!N284</f>
        <v>13196</v>
      </c>
      <c r="O381" s="90"/>
    </row>
    <row r="382" spans="1:16" s="91" customFormat="1" ht="0.75" hidden="1" customHeight="1" x14ac:dyDescent="0.25">
      <c r="A382" s="83"/>
      <c r="B382" s="84"/>
      <c r="C382" s="306">
        <v>104</v>
      </c>
      <c r="D382" s="84"/>
      <c r="E382" s="84"/>
      <c r="F382" s="84"/>
      <c r="G382" s="233">
        <v>2</v>
      </c>
      <c r="H382" s="233">
        <v>3</v>
      </c>
      <c r="I382" s="311">
        <v>7</v>
      </c>
      <c r="J382" s="233">
        <v>2</v>
      </c>
      <c r="K382" s="311" t="s">
        <v>41</v>
      </c>
      <c r="L382" s="233" t="s">
        <v>237</v>
      </c>
      <c r="M382" s="116">
        <f>+'[1]TOTAL PROGRAMA 01'!M285</f>
        <v>0</v>
      </c>
      <c r="N382" s="117">
        <f>+'[1]TOTAL PROGRAMA 01'!N285</f>
        <v>0</v>
      </c>
      <c r="O382" s="90"/>
    </row>
    <row r="383" spans="1:16" ht="17.25" customHeight="1" x14ac:dyDescent="0.25">
      <c r="A383" s="67"/>
      <c r="B383" s="68"/>
      <c r="C383" s="53"/>
      <c r="D383" s="68"/>
      <c r="E383" s="68"/>
      <c r="F383" s="68"/>
      <c r="G383" s="68">
        <v>2</v>
      </c>
      <c r="H383" s="68">
        <v>3</v>
      </c>
      <c r="I383" s="68">
        <v>7</v>
      </c>
      <c r="J383" s="68">
        <v>2</v>
      </c>
      <c r="K383" s="68" t="s">
        <v>43</v>
      </c>
      <c r="L383" s="68" t="s">
        <v>238</v>
      </c>
      <c r="M383" s="81">
        <f>+'[1]TOTAL PROGRAMA 01'!M286</f>
        <v>1453</v>
      </c>
      <c r="N383" s="82">
        <f>+'[1]TOTAL PROGRAMA 01'!N286</f>
        <v>1453</v>
      </c>
      <c r="O383" s="90"/>
    </row>
    <row r="384" spans="1:16" ht="19.5" customHeight="1" x14ac:dyDescent="0.25">
      <c r="A384" s="67"/>
      <c r="B384" s="68"/>
      <c r="C384" s="53"/>
      <c r="D384" s="68"/>
      <c r="E384" s="68"/>
      <c r="F384" s="68"/>
      <c r="G384" s="68">
        <v>2</v>
      </c>
      <c r="H384" s="68">
        <v>3</v>
      </c>
      <c r="I384" s="68">
        <v>7</v>
      </c>
      <c r="J384" s="68">
        <v>2</v>
      </c>
      <c r="K384" s="68" t="s">
        <v>45</v>
      </c>
      <c r="L384" s="68" t="s">
        <v>239</v>
      </c>
      <c r="M384" s="81">
        <f>+'[1]TOTAL PROGRAMA 01'!M287+'[1]TOTAL PROGRAMA.11'!M128</f>
        <v>0</v>
      </c>
      <c r="N384" s="82">
        <f>+'[1]TOTAL PROGRAMA 01'!N287+'[1]TOTAL PROGRAMA.11'!N128</f>
        <v>0</v>
      </c>
      <c r="O384" s="90"/>
    </row>
    <row r="385" spans="1:16" ht="15.75" x14ac:dyDescent="0.25">
      <c r="A385" s="67"/>
      <c r="B385" s="68"/>
      <c r="C385" s="53"/>
      <c r="D385" s="68"/>
      <c r="E385" s="68"/>
      <c r="F385" s="68"/>
      <c r="G385" s="68"/>
      <c r="H385" s="68"/>
      <c r="I385" s="68"/>
      <c r="J385" s="68"/>
      <c r="K385" s="68"/>
      <c r="L385" s="68"/>
      <c r="M385" s="165"/>
      <c r="N385" s="166"/>
      <c r="O385" s="90"/>
    </row>
    <row r="386" spans="1:16" s="106" customFormat="1" ht="15.75" x14ac:dyDescent="0.25">
      <c r="A386" s="312"/>
      <c r="B386" s="265"/>
      <c r="C386" s="53"/>
      <c r="D386" s="265"/>
      <c r="E386" s="265"/>
      <c r="F386" s="265"/>
      <c r="G386" s="265">
        <v>2</v>
      </c>
      <c r="H386" s="265">
        <v>3</v>
      </c>
      <c r="I386" s="265">
        <v>9</v>
      </c>
      <c r="J386" s="265"/>
      <c r="K386" s="265"/>
      <c r="L386" s="265" t="s">
        <v>240</v>
      </c>
      <c r="M386" s="163">
        <f>SUM(M387:M398)</f>
        <v>1223413</v>
      </c>
      <c r="N386" s="164">
        <f>SUM(N387:N398)</f>
        <v>448527</v>
      </c>
      <c r="O386" s="313"/>
    </row>
    <row r="387" spans="1:16" s="113" customFormat="1" ht="20.25" customHeight="1" x14ac:dyDescent="0.25">
      <c r="A387" s="67"/>
      <c r="B387" s="68"/>
      <c r="C387" s="53"/>
      <c r="D387" s="68"/>
      <c r="E387" s="68"/>
      <c r="F387" s="68"/>
      <c r="G387" s="68">
        <v>2</v>
      </c>
      <c r="H387" s="68">
        <v>3</v>
      </c>
      <c r="I387" s="68">
        <v>9</v>
      </c>
      <c r="J387" s="68">
        <v>1</v>
      </c>
      <c r="K387" s="68" t="s">
        <v>33</v>
      </c>
      <c r="L387" s="68" t="s">
        <v>241</v>
      </c>
      <c r="M387" s="81">
        <f>+'[1]TOTAL PROGRAMA 01'!M289+'[1]TOTAL PROGRAMA 12'!L231</f>
        <v>79089</v>
      </c>
      <c r="N387" s="82">
        <f>+'[1]TOTAL PROGRAMA 01'!N289+'[1]TOTAL PROGRAMA 12'!M231</f>
        <v>14927</v>
      </c>
      <c r="O387" s="90"/>
    </row>
    <row r="388" spans="1:16" ht="20.25" customHeight="1" x14ac:dyDescent="0.25">
      <c r="A388" s="67"/>
      <c r="B388" s="68"/>
      <c r="C388" s="53"/>
      <c r="D388" s="68"/>
      <c r="E388" s="68"/>
      <c r="F388" s="68"/>
      <c r="G388" s="68">
        <v>2</v>
      </c>
      <c r="H388" s="68">
        <v>3</v>
      </c>
      <c r="I388" s="68">
        <v>9</v>
      </c>
      <c r="J388" s="68">
        <v>2</v>
      </c>
      <c r="K388" s="68" t="s">
        <v>33</v>
      </c>
      <c r="L388" s="68" t="s">
        <v>242</v>
      </c>
      <c r="M388" s="81">
        <f>+'[1]TOTAL PROGRAMA 01'!M290+'[1]TOTAL PROGRAMA 12'!L232</f>
        <v>192015</v>
      </c>
      <c r="N388" s="82">
        <f>+'[1]TOTAL PROGRAMA 01'!N290+'[1]TOTAL PROGRAMA 12'!M232</f>
        <v>79935</v>
      </c>
      <c r="O388" s="310"/>
    </row>
    <row r="389" spans="1:16" s="113" customFormat="1" ht="17.25" hidden="1" customHeight="1" x14ac:dyDescent="0.25">
      <c r="A389" s="67"/>
      <c r="B389" s="68"/>
      <c r="C389" s="53"/>
      <c r="D389" s="74"/>
      <c r="E389" s="74"/>
      <c r="F389" s="74"/>
      <c r="G389" s="74">
        <v>2</v>
      </c>
      <c r="H389" s="74">
        <v>3</v>
      </c>
      <c r="I389" s="74">
        <v>9</v>
      </c>
      <c r="J389" s="74">
        <v>2</v>
      </c>
      <c r="K389" s="74" t="s">
        <v>33</v>
      </c>
      <c r="L389" s="74" t="s">
        <v>242</v>
      </c>
      <c r="M389" s="96">
        <f>+'[1]TOTAL PROGRAMA 12'!L233</f>
        <v>0</v>
      </c>
      <c r="N389" s="89">
        <f>+'[1]TOTAL PROGRAMA 12'!M233</f>
        <v>0</v>
      </c>
      <c r="O389" s="90"/>
    </row>
    <row r="390" spans="1:16" s="78" customFormat="1" ht="18.75" customHeight="1" x14ac:dyDescent="0.25">
      <c r="A390" s="94"/>
      <c r="B390" s="95"/>
      <c r="C390" s="118"/>
      <c r="D390" s="115"/>
      <c r="E390" s="115"/>
      <c r="F390" s="115"/>
      <c r="G390" s="115">
        <v>2</v>
      </c>
      <c r="H390" s="115">
        <v>3</v>
      </c>
      <c r="I390" s="115">
        <v>9</v>
      </c>
      <c r="J390" s="115">
        <v>3</v>
      </c>
      <c r="K390" s="115" t="s">
        <v>33</v>
      </c>
      <c r="L390" s="68" t="s">
        <v>243</v>
      </c>
      <c r="M390" s="81">
        <f>+'[1]TOTAL PROGRAMA 01'!M291</f>
        <v>0</v>
      </c>
      <c r="N390" s="82">
        <f>+'[1]TOTAL PROGRAMA 01'!N291</f>
        <v>0</v>
      </c>
      <c r="O390" s="90"/>
    </row>
    <row r="391" spans="1:16" s="78" customFormat="1" ht="19.5" customHeight="1" x14ac:dyDescent="0.25">
      <c r="A391" s="94"/>
      <c r="B391" s="95"/>
      <c r="C391" s="118"/>
      <c r="D391" s="115"/>
      <c r="E391" s="115"/>
      <c r="F391" s="115"/>
      <c r="G391" s="68">
        <v>2</v>
      </c>
      <c r="H391" s="68">
        <v>3</v>
      </c>
      <c r="I391" s="68">
        <v>9</v>
      </c>
      <c r="J391" s="108">
        <v>4</v>
      </c>
      <c r="K391" s="68" t="s">
        <v>33</v>
      </c>
      <c r="L391" s="68" t="s">
        <v>244</v>
      </c>
      <c r="M391" s="81">
        <f>+'[1]TOTAL PROGRAMA 01'!M292</f>
        <v>0</v>
      </c>
      <c r="N391" s="82">
        <f>+M391</f>
        <v>0</v>
      </c>
      <c r="O391" s="90"/>
    </row>
    <row r="392" spans="1:16" s="113" customFormat="1" ht="15" hidden="1" customHeight="1" x14ac:dyDescent="0.25">
      <c r="A392" s="67"/>
      <c r="B392" s="68"/>
      <c r="C392" s="110"/>
      <c r="D392" s="68"/>
      <c r="E392" s="68"/>
      <c r="F392" s="68"/>
      <c r="G392" s="68">
        <v>2</v>
      </c>
      <c r="H392" s="68">
        <v>3</v>
      </c>
      <c r="I392" s="68">
        <v>9</v>
      </c>
      <c r="J392" s="68">
        <v>5</v>
      </c>
      <c r="K392" s="68" t="s">
        <v>33</v>
      </c>
      <c r="L392" s="68" t="s">
        <v>245</v>
      </c>
      <c r="M392" s="81"/>
      <c r="N392" s="82"/>
      <c r="O392" s="2"/>
    </row>
    <row r="393" spans="1:16" s="113" customFormat="1" ht="26.25" customHeight="1" x14ac:dyDescent="0.25">
      <c r="A393" s="67"/>
      <c r="B393" s="68"/>
      <c r="C393" s="53"/>
      <c r="D393" s="68"/>
      <c r="E393" s="68"/>
      <c r="F393" s="68"/>
      <c r="G393" s="68">
        <v>2</v>
      </c>
      <c r="H393" s="68">
        <v>3</v>
      </c>
      <c r="I393" s="68">
        <v>9</v>
      </c>
      <c r="J393" s="68">
        <v>5</v>
      </c>
      <c r="K393" s="68" t="s">
        <v>33</v>
      </c>
      <c r="L393" s="68" t="s">
        <v>245</v>
      </c>
      <c r="M393" s="81">
        <f>+'[1]TOTAL PROGRAMA 01'!M293+'[1]TOTAL PROGRAMA 12'!L235</f>
        <v>14415</v>
      </c>
      <c r="N393" s="82">
        <f>+'[1]TOTAL PROGRAMA 01'!N293+'[1]TOTAL PROGRAMA 12'!M235</f>
        <v>9335</v>
      </c>
      <c r="O393" s="90"/>
    </row>
    <row r="394" spans="1:16" s="113" customFormat="1" ht="17.25" customHeight="1" x14ac:dyDescent="0.25">
      <c r="A394" s="67"/>
      <c r="B394" s="68"/>
      <c r="C394" s="53"/>
      <c r="D394" s="68"/>
      <c r="E394" s="68"/>
      <c r="F394" s="68"/>
      <c r="G394" s="68">
        <v>2</v>
      </c>
      <c r="H394" s="68">
        <v>3</v>
      </c>
      <c r="I394" s="68">
        <v>9</v>
      </c>
      <c r="J394" s="108">
        <v>6</v>
      </c>
      <c r="K394" s="68" t="s">
        <v>33</v>
      </c>
      <c r="L394" s="68" t="s">
        <v>246</v>
      </c>
      <c r="M394" s="81">
        <f>+'[1]TOTAL PROGRAMA 01'!M294+'[1]TOTAL PROGRAMA 12'!L236+'[1]TOTAL PROGRAMA.11'!M129</f>
        <v>791866</v>
      </c>
      <c r="N394" s="82">
        <f>+'[1]TOTAL PROGRAMA 01'!N294+'[1]TOTAL PROGRAMA 12'!M236+'[1]TOTAL PROGRAMA.11'!N129</f>
        <v>198302</v>
      </c>
      <c r="O394" s="310"/>
    </row>
    <row r="395" spans="1:16" s="91" customFormat="1" ht="0.75" hidden="1" customHeight="1" x14ac:dyDescent="0.25">
      <c r="A395" s="83"/>
      <c r="B395" s="84"/>
      <c r="C395" s="53"/>
      <c r="D395" s="84"/>
      <c r="E395" s="84"/>
      <c r="F395" s="84"/>
      <c r="G395" s="74">
        <v>2</v>
      </c>
      <c r="H395" s="74">
        <v>3</v>
      </c>
      <c r="I395" s="74">
        <v>9</v>
      </c>
      <c r="J395" s="74">
        <v>6</v>
      </c>
      <c r="K395" s="74" t="s">
        <v>33</v>
      </c>
      <c r="L395" s="74" t="s">
        <v>246</v>
      </c>
      <c r="M395" s="96">
        <f>+'[1]TOTAL PROGRAMA 12'!L237</f>
        <v>0</v>
      </c>
      <c r="N395" s="89">
        <f>+'[1]TOTAL PROGRAMA 01'!N295</f>
        <v>0</v>
      </c>
      <c r="O395" s="90"/>
    </row>
    <row r="396" spans="1:16" s="91" customFormat="1" ht="18.75" customHeight="1" x14ac:dyDescent="0.25">
      <c r="A396" s="83"/>
      <c r="B396" s="84"/>
      <c r="C396" s="53"/>
      <c r="D396" s="84"/>
      <c r="E396" s="84"/>
      <c r="F396" s="84"/>
      <c r="G396" s="68">
        <v>2</v>
      </c>
      <c r="H396" s="68">
        <v>3</v>
      </c>
      <c r="I396" s="108">
        <v>9</v>
      </c>
      <c r="J396" s="108">
        <v>7</v>
      </c>
      <c r="K396" s="68" t="s">
        <v>33</v>
      </c>
      <c r="L396" s="68" t="s">
        <v>247</v>
      </c>
      <c r="M396" s="81"/>
      <c r="N396" s="82"/>
      <c r="O396" s="90"/>
    </row>
    <row r="397" spans="1:16" s="91" customFormat="1" ht="20.25" customHeight="1" x14ac:dyDescent="0.25">
      <c r="A397" s="83"/>
      <c r="B397" s="84"/>
      <c r="C397" s="53"/>
      <c r="D397" s="84"/>
      <c r="E397" s="84"/>
      <c r="F397" s="84"/>
      <c r="G397" s="68">
        <v>2</v>
      </c>
      <c r="H397" s="68">
        <v>3</v>
      </c>
      <c r="I397" s="68">
        <v>9</v>
      </c>
      <c r="J397" s="68">
        <v>8</v>
      </c>
      <c r="K397" s="68" t="s">
        <v>33</v>
      </c>
      <c r="L397" s="314" t="s">
        <v>248</v>
      </c>
      <c r="M397" s="81">
        <f>+'[1]TOTAL PROGRAMA 01'!M297</f>
        <v>0</v>
      </c>
      <c r="N397" s="82">
        <f>+'[1]TOTAL PROGRAMA 01'!N297</f>
        <v>0</v>
      </c>
      <c r="O397" s="90"/>
      <c r="P397" s="309"/>
    </row>
    <row r="398" spans="1:16" s="91" customFormat="1" ht="17.25" customHeight="1" thickBot="1" x14ac:dyDescent="0.3">
      <c r="A398" s="83"/>
      <c r="B398" s="84"/>
      <c r="C398" s="118"/>
      <c r="D398" s="115"/>
      <c r="E398" s="115"/>
      <c r="F398" s="115"/>
      <c r="G398" s="115">
        <v>2</v>
      </c>
      <c r="H398" s="115">
        <v>3</v>
      </c>
      <c r="I398" s="115">
        <v>9</v>
      </c>
      <c r="J398" s="115">
        <v>9</v>
      </c>
      <c r="K398" s="115" t="s">
        <v>33</v>
      </c>
      <c r="L398" s="115" t="s">
        <v>249</v>
      </c>
      <c r="M398" s="81">
        <f>+'[1]TOTAL PROGRAMA 01'!M298+'[1]TOTAL PROGRAMA.11'!M130+'[1]TOTAL PROGRAMA 12'!L238</f>
        <v>146028</v>
      </c>
      <c r="N398" s="82">
        <f>+'[1]TOTAL PROGRAMA 01'!N298+'[1]TOTAL PROGRAMA.11'!N130+'[1]TOTAL PROGRAMA 12'!M238</f>
        <v>146028</v>
      </c>
      <c r="O398" s="310"/>
      <c r="P398" s="173"/>
    </row>
    <row r="399" spans="1:16" s="113" customFormat="1" ht="16.5" hidden="1" customHeight="1" thickBot="1" x14ac:dyDescent="0.3">
      <c r="A399" s="273"/>
      <c r="B399" s="273"/>
      <c r="C399" s="315">
        <v>104</v>
      </c>
      <c r="D399" s="316"/>
      <c r="E399" s="316"/>
      <c r="F399" s="316"/>
      <c r="G399" s="316">
        <v>2</v>
      </c>
      <c r="H399" s="316">
        <v>3</v>
      </c>
      <c r="I399" s="316">
        <v>9</v>
      </c>
      <c r="J399" s="316">
        <v>9</v>
      </c>
      <c r="K399" s="316" t="s">
        <v>33</v>
      </c>
      <c r="L399" s="316" t="s">
        <v>249</v>
      </c>
      <c r="M399" s="317">
        <f>+'[1]TOTAL PROGRAMA 12'!L239</f>
        <v>0</v>
      </c>
      <c r="N399" s="318">
        <f>+'[1]TOTAL PROGRAMA 12'!M239</f>
        <v>0</v>
      </c>
      <c r="O399" s="90"/>
    </row>
    <row r="400" spans="1:16" s="40" customFormat="1" ht="18.75" customHeight="1" thickBot="1" x14ac:dyDescent="0.3">
      <c r="A400" s="319"/>
      <c r="B400" s="319"/>
      <c r="C400" s="154"/>
      <c r="D400" s="320"/>
      <c r="E400" s="320"/>
      <c r="F400" s="320"/>
      <c r="G400" s="320"/>
      <c r="H400" s="320"/>
      <c r="I400" s="320"/>
      <c r="J400" s="320"/>
      <c r="K400" s="320"/>
      <c r="L400" s="321" t="s">
        <v>250</v>
      </c>
      <c r="M400" s="322">
        <f>+M239+M103+M14</f>
        <v>94649338</v>
      </c>
      <c r="N400" s="322">
        <f>+N239+N103+N14</f>
        <v>81712360</v>
      </c>
      <c r="O400" s="17"/>
      <c r="P400" s="17"/>
    </row>
    <row r="401" spans="1:19" ht="13.5" customHeight="1" x14ac:dyDescent="0.25">
      <c r="A401" s="211"/>
      <c r="B401" s="211"/>
      <c r="C401" s="212"/>
      <c r="D401" s="211"/>
      <c r="E401" s="211"/>
      <c r="F401" s="211"/>
      <c r="G401" s="211"/>
      <c r="H401" s="211"/>
      <c r="I401" s="211"/>
      <c r="J401" s="211"/>
      <c r="K401" s="211"/>
      <c r="L401" s="211"/>
      <c r="M401" s="213"/>
      <c r="N401" s="213"/>
      <c r="O401" s="173"/>
      <c r="P401" s="173"/>
    </row>
    <row r="402" spans="1:19" ht="0.75" hidden="1" customHeight="1" x14ac:dyDescent="0.25">
      <c r="A402" s="211"/>
      <c r="B402" s="211"/>
      <c r="C402" s="212"/>
      <c r="D402" s="211"/>
      <c r="E402" s="211"/>
      <c r="F402" s="211"/>
      <c r="G402" s="211"/>
      <c r="H402" s="211"/>
      <c r="I402" s="211"/>
      <c r="J402" s="211"/>
      <c r="K402" s="211"/>
      <c r="L402" s="211"/>
      <c r="M402" s="213"/>
      <c r="N402" s="213"/>
      <c r="O402" s="323"/>
    </row>
    <row r="403" spans="1:19" s="91" customFormat="1" ht="15.75" hidden="1" x14ac:dyDescent="0.25">
      <c r="A403" s="324"/>
      <c r="B403" s="324"/>
      <c r="C403" s="212"/>
      <c r="D403" s="324"/>
      <c r="E403" s="324"/>
      <c r="F403" s="324"/>
      <c r="G403" s="324"/>
      <c r="H403" s="324"/>
      <c r="I403" s="324"/>
      <c r="J403" s="324"/>
      <c r="K403" s="324"/>
      <c r="L403" s="325" t="s">
        <v>251</v>
      </c>
      <c r="M403" s="326">
        <f>+M400-M404</f>
        <v>94649338</v>
      </c>
      <c r="N403" s="326">
        <f>+N400-N404</f>
        <v>81712360</v>
      </c>
      <c r="O403" s="173"/>
      <c r="P403" s="39"/>
      <c r="Q403" s="327"/>
    </row>
    <row r="404" spans="1:19" s="91" customFormat="1" ht="15.75" hidden="1" x14ac:dyDescent="0.25">
      <c r="A404" s="324"/>
      <c r="B404" s="324"/>
      <c r="C404" s="212"/>
      <c r="D404" s="324"/>
      <c r="E404" s="324"/>
      <c r="F404" s="324"/>
      <c r="G404" s="324"/>
      <c r="H404" s="324"/>
      <c r="I404" s="324"/>
      <c r="J404" s="324"/>
      <c r="K404" s="324"/>
      <c r="L404" s="328" t="s">
        <v>252</v>
      </c>
      <c r="M404" s="329">
        <f>+M49+M28</f>
        <v>0</v>
      </c>
      <c r="N404" s="329">
        <f>+N49+N28</f>
        <v>0</v>
      </c>
      <c r="O404" s="173"/>
      <c r="P404" s="289"/>
    </row>
    <row r="405" spans="1:19" s="40" customFormat="1" ht="18" customHeight="1" x14ac:dyDescent="0.25">
      <c r="A405" s="330"/>
      <c r="B405" s="330"/>
      <c r="C405" s="212"/>
      <c r="D405" s="330"/>
      <c r="E405" s="330"/>
      <c r="F405" s="330"/>
      <c r="G405" s="330"/>
      <c r="H405" s="330"/>
      <c r="I405" s="330"/>
      <c r="J405" s="330"/>
      <c r="K405" s="330"/>
      <c r="L405" s="331" t="s">
        <v>253</v>
      </c>
      <c r="M405" s="332">
        <f>SUM(M403:M404)</f>
        <v>94649338</v>
      </c>
      <c r="N405" s="332">
        <f>SUM(N403:N404)</f>
        <v>81712360</v>
      </c>
      <c r="O405" s="333"/>
    </row>
    <row r="406" spans="1:19" ht="15.75" x14ac:dyDescent="0.25">
      <c r="A406" s="211"/>
      <c r="B406" s="211"/>
      <c r="C406" s="212"/>
      <c r="D406" s="211"/>
      <c r="E406" s="211"/>
      <c r="F406" s="211"/>
      <c r="G406" s="211"/>
      <c r="H406" s="211"/>
      <c r="I406" s="211"/>
      <c r="J406" s="211"/>
      <c r="K406" s="211"/>
      <c r="L406" s="330"/>
      <c r="M406" s="105"/>
      <c r="N406" s="105"/>
      <c r="O406" s="173"/>
    </row>
    <row r="407" spans="1:19" ht="15.75" x14ac:dyDescent="0.25">
      <c r="L407" s="330"/>
      <c r="M407" s="105"/>
      <c r="N407" s="105"/>
      <c r="O407" s="17"/>
      <c r="P407" s="17"/>
      <c r="Q407" s="40"/>
      <c r="S407" s="16"/>
    </row>
    <row r="408" spans="1:19" ht="15.75" x14ac:dyDescent="0.25">
      <c r="L408" s="330"/>
      <c r="M408" s="105"/>
      <c r="N408" s="105"/>
      <c r="O408" s="160"/>
      <c r="P408" s="16"/>
      <c r="Q408" s="334"/>
      <c r="R408" s="334"/>
      <c r="S408" s="310"/>
    </row>
    <row r="409" spans="1:19" ht="15.75" x14ac:dyDescent="0.25">
      <c r="L409" s="330"/>
      <c r="M409" s="105"/>
      <c r="N409" s="105"/>
      <c r="O409" s="160"/>
      <c r="Q409" s="2"/>
      <c r="R409" s="2"/>
    </row>
    <row r="410" spans="1:19" x14ac:dyDescent="0.25">
      <c r="M410" s="310"/>
      <c r="N410" s="310"/>
      <c r="Q410" s="59"/>
      <c r="R410" s="59"/>
      <c r="S410" s="16"/>
    </row>
    <row r="411" spans="1:19" x14ac:dyDescent="0.25">
      <c r="P411" s="44"/>
      <c r="Q411" s="65"/>
      <c r="R411" s="65"/>
    </row>
    <row r="422" spans="1:14" x14ac:dyDescent="0.25">
      <c r="A422" s="241"/>
      <c r="B422" s="241"/>
      <c r="C422" s="144"/>
      <c r="D422" s="241"/>
      <c r="E422" s="241"/>
      <c r="F422" s="241"/>
      <c r="G422" s="241"/>
      <c r="H422" s="241"/>
      <c r="I422" s="241"/>
      <c r="J422" s="241"/>
      <c r="K422" s="241"/>
      <c r="L422" s="241"/>
      <c r="M422" s="335"/>
      <c r="N422" s="335"/>
    </row>
    <row r="423" spans="1:14" x14ac:dyDescent="0.25">
      <c r="A423" s="143"/>
      <c r="B423" s="143"/>
      <c r="C423" s="144"/>
      <c r="D423" s="143"/>
      <c r="E423" s="143"/>
      <c r="F423" s="143"/>
      <c r="G423" s="143"/>
      <c r="H423" s="143"/>
      <c r="I423" s="143"/>
      <c r="J423" s="143"/>
      <c r="K423" s="143"/>
      <c r="L423" s="143"/>
      <c r="M423" s="145"/>
      <c r="N423" s="145"/>
    </row>
    <row r="424" spans="1:14" x14ac:dyDescent="0.25">
      <c r="A424" s="143"/>
      <c r="B424" s="143"/>
      <c r="C424" s="144"/>
      <c r="D424" s="143"/>
      <c r="E424" s="143"/>
      <c r="F424" s="143"/>
      <c r="G424" s="143"/>
      <c r="H424" s="143"/>
      <c r="I424" s="143"/>
      <c r="J424" s="143"/>
      <c r="K424" s="143"/>
      <c r="L424" s="143"/>
      <c r="M424" s="145"/>
      <c r="N424" s="145"/>
    </row>
    <row r="425" spans="1:14" x14ac:dyDescent="0.25">
      <c r="A425" s="143"/>
      <c r="B425" s="143"/>
      <c r="C425" s="144"/>
      <c r="D425" s="143"/>
      <c r="E425" s="143"/>
      <c r="F425" s="143"/>
      <c r="G425" s="143"/>
      <c r="H425" s="143"/>
      <c r="I425" s="143"/>
      <c r="J425" s="143"/>
      <c r="K425" s="143"/>
      <c r="L425" s="143"/>
      <c r="M425" s="145"/>
      <c r="N425" s="145"/>
    </row>
    <row r="426" spans="1:14" ht="15.75" thickBot="1" x14ac:dyDescent="0.3">
      <c r="A426" s="143"/>
      <c r="B426" s="143"/>
      <c r="C426" s="144"/>
      <c r="D426" s="143"/>
      <c r="E426" s="143"/>
      <c r="F426" s="143"/>
      <c r="G426" s="143"/>
      <c r="H426" s="143"/>
      <c r="I426" s="143"/>
      <c r="J426" s="143"/>
      <c r="K426" s="143"/>
      <c r="L426" s="143"/>
      <c r="M426" s="145"/>
      <c r="N426" s="145"/>
    </row>
    <row r="427" spans="1:14" x14ac:dyDescent="0.25">
      <c r="A427" s="336"/>
      <c r="B427" s="337"/>
      <c r="C427" s="338"/>
      <c r="D427" s="337"/>
      <c r="E427" s="337"/>
      <c r="F427" s="337"/>
      <c r="G427" s="337"/>
      <c r="H427" s="337"/>
      <c r="I427" s="337"/>
      <c r="J427" s="337"/>
      <c r="K427" s="337"/>
      <c r="L427" s="337"/>
      <c r="M427" s="339"/>
      <c r="N427" s="340"/>
    </row>
    <row r="428" spans="1:14" x14ac:dyDescent="0.25">
      <c r="A428" s="411" t="s">
        <v>254</v>
      </c>
      <c r="B428" s="412"/>
      <c r="C428" s="412"/>
      <c r="D428" s="412"/>
      <c r="E428" s="412"/>
      <c r="F428" s="412"/>
      <c r="G428" s="412"/>
      <c r="H428" s="412"/>
      <c r="I428" s="412"/>
      <c r="J428" s="412"/>
      <c r="K428" s="412"/>
      <c r="L428" s="412"/>
      <c r="M428" s="412"/>
      <c r="N428" s="413"/>
    </row>
    <row r="429" spans="1:14" x14ac:dyDescent="0.25">
      <c r="A429" s="6" t="s">
        <v>1</v>
      </c>
      <c r="B429" s="7"/>
      <c r="C429" s="8"/>
      <c r="D429" s="7"/>
      <c r="E429" s="7"/>
      <c r="F429" s="7"/>
      <c r="G429" s="7"/>
      <c r="H429" s="7"/>
      <c r="I429" s="7"/>
      <c r="J429" s="7"/>
      <c r="K429" s="7"/>
      <c r="L429" s="7"/>
      <c r="M429" s="9" t="s">
        <v>3</v>
      </c>
      <c r="N429" s="10"/>
    </row>
    <row r="430" spans="1:14" x14ac:dyDescent="0.25">
      <c r="A430" s="6" t="s">
        <v>2</v>
      </c>
      <c r="B430" s="7"/>
      <c r="C430" s="8"/>
      <c r="D430" s="7"/>
      <c r="E430" s="7"/>
      <c r="F430" s="7"/>
      <c r="G430" s="7"/>
      <c r="H430" s="7"/>
      <c r="I430" s="7"/>
      <c r="J430" s="7"/>
      <c r="K430" s="7"/>
      <c r="L430" s="7"/>
      <c r="M430" s="9" t="s">
        <v>78</v>
      </c>
      <c r="N430" s="10"/>
    </row>
    <row r="431" spans="1:14" x14ac:dyDescent="0.25">
      <c r="A431" s="13" t="s">
        <v>4</v>
      </c>
      <c r="B431" s="7" t="s">
        <v>5</v>
      </c>
      <c r="C431" s="14"/>
      <c r="D431" s="7"/>
      <c r="E431" s="7"/>
      <c r="F431" s="7"/>
      <c r="G431" s="7"/>
      <c r="H431" s="7"/>
      <c r="I431" s="7"/>
      <c r="J431" s="7"/>
      <c r="K431" s="7"/>
      <c r="L431" s="7"/>
      <c r="M431" s="9" t="s">
        <v>6</v>
      </c>
      <c r="N431" s="10"/>
    </row>
    <row r="432" spans="1:14" x14ac:dyDescent="0.25">
      <c r="A432" s="6" t="s">
        <v>7</v>
      </c>
      <c r="B432" s="7"/>
      <c r="C432" s="14"/>
      <c r="D432" s="7"/>
      <c r="E432" s="7"/>
      <c r="F432" s="7"/>
      <c r="G432" s="7"/>
      <c r="H432" s="7"/>
      <c r="I432" s="7"/>
      <c r="J432" s="7"/>
      <c r="K432" s="7"/>
      <c r="L432" s="7"/>
      <c r="M432" s="9" t="s">
        <v>8</v>
      </c>
      <c r="N432" s="10"/>
    </row>
    <row r="433" spans="1:15" ht="18.75" thickBot="1" x14ac:dyDescent="0.3">
      <c r="A433" s="414" t="s">
        <v>255</v>
      </c>
      <c r="B433" s="415"/>
      <c r="C433" s="415"/>
      <c r="D433" s="415"/>
      <c r="E433" s="415"/>
      <c r="F433" s="415"/>
      <c r="G433" s="415"/>
      <c r="H433" s="415"/>
      <c r="I433" s="415"/>
      <c r="J433" s="415"/>
      <c r="K433" s="415"/>
      <c r="L433" s="415"/>
      <c r="M433" s="415"/>
      <c r="N433" s="416"/>
    </row>
    <row r="434" spans="1:15" ht="15.75" thickBot="1" x14ac:dyDescent="0.3">
      <c r="A434" s="30" t="s">
        <v>79</v>
      </c>
      <c r="B434" s="31"/>
      <c r="C434" s="24"/>
      <c r="D434" s="31"/>
      <c r="E434" s="31"/>
      <c r="F434" s="31"/>
      <c r="G434" s="31"/>
      <c r="H434" s="31"/>
      <c r="I434" s="31"/>
      <c r="J434" s="31"/>
      <c r="K434" s="31"/>
      <c r="L434" s="31" t="s">
        <v>11</v>
      </c>
      <c r="M434" s="32"/>
      <c r="N434" s="19"/>
    </row>
    <row r="435" spans="1:15" ht="15.75" thickBot="1" x14ac:dyDescent="0.3">
      <c r="A435" s="30" t="s">
        <v>12</v>
      </c>
      <c r="B435" s="31"/>
      <c r="C435" s="24"/>
      <c r="D435" s="31"/>
      <c r="E435" s="31"/>
      <c r="F435" s="31"/>
      <c r="G435" s="31"/>
      <c r="H435" s="31"/>
      <c r="I435" s="31" t="s">
        <v>80</v>
      </c>
      <c r="J435" s="31"/>
      <c r="K435" s="31"/>
      <c r="L435" s="31"/>
      <c r="M435" s="9" t="s">
        <v>14</v>
      </c>
      <c r="N435" s="19" t="s">
        <v>15</v>
      </c>
    </row>
    <row r="436" spans="1:15" s="28" customFormat="1" ht="13.5" thickBot="1" x14ac:dyDescent="0.25">
      <c r="A436" s="22" t="s">
        <v>16</v>
      </c>
      <c r="B436" s="23" t="s">
        <v>17</v>
      </c>
      <c r="C436" s="23" t="s">
        <v>18</v>
      </c>
      <c r="D436" s="23" t="s">
        <v>19</v>
      </c>
      <c r="E436" s="23" t="s">
        <v>20</v>
      </c>
      <c r="F436" s="23" t="s">
        <v>21</v>
      </c>
      <c r="G436" s="23" t="s">
        <v>224</v>
      </c>
      <c r="H436" s="23"/>
      <c r="I436" s="23"/>
      <c r="J436" s="23" t="s">
        <v>143</v>
      </c>
      <c r="K436" s="23" t="s">
        <v>144</v>
      </c>
      <c r="L436" s="214" t="s">
        <v>29</v>
      </c>
      <c r="M436" s="341" t="s">
        <v>24</v>
      </c>
      <c r="N436" s="36" t="s">
        <v>25</v>
      </c>
      <c r="O436" s="342"/>
    </row>
    <row r="437" spans="1:15" ht="15.75" thickBot="1" x14ac:dyDescent="0.3">
      <c r="A437" s="6"/>
      <c r="B437" s="7"/>
      <c r="C437" s="159">
        <v>0</v>
      </c>
      <c r="D437" s="7" t="s">
        <v>256</v>
      </c>
      <c r="E437" s="7" t="s">
        <v>257</v>
      </c>
      <c r="F437" s="7" t="s">
        <v>27</v>
      </c>
      <c r="G437" s="7">
        <v>100</v>
      </c>
      <c r="H437" s="7">
        <v>22</v>
      </c>
      <c r="I437" s="7">
        <v>9999</v>
      </c>
      <c r="J437" s="7">
        <v>100</v>
      </c>
      <c r="K437" s="7"/>
      <c r="L437" s="7"/>
      <c r="M437" s="343"/>
      <c r="N437" s="10"/>
      <c r="O437" s="77"/>
    </row>
    <row r="438" spans="1:15" s="40" customFormat="1" ht="15.75" x14ac:dyDescent="0.25">
      <c r="A438" s="344"/>
      <c r="B438" s="345"/>
      <c r="C438" s="47"/>
      <c r="D438" s="222"/>
      <c r="E438" s="345"/>
      <c r="F438" s="222"/>
      <c r="G438" s="345">
        <v>2</v>
      </c>
      <c r="H438" s="222">
        <v>6</v>
      </c>
      <c r="I438" s="345"/>
      <c r="J438" s="222"/>
      <c r="K438" s="222"/>
      <c r="L438" s="345" t="s">
        <v>258</v>
      </c>
      <c r="M438" s="346">
        <f>+M439+M457+M453+M469+M472+M475+M449</f>
        <v>716424</v>
      </c>
      <c r="N438" s="347">
        <f>+N439+N457+N453+N469+N472+N475+N449</f>
        <v>0</v>
      </c>
      <c r="O438" s="105"/>
    </row>
    <row r="439" spans="1:15" s="40" customFormat="1" x14ac:dyDescent="0.25">
      <c r="A439" s="348"/>
      <c r="B439" s="7"/>
      <c r="C439" s="53"/>
      <c r="D439" s="62"/>
      <c r="E439" s="7"/>
      <c r="F439" s="62"/>
      <c r="G439" s="7">
        <v>2</v>
      </c>
      <c r="H439" s="62">
        <v>6</v>
      </c>
      <c r="I439" s="7">
        <v>1</v>
      </c>
      <c r="J439" s="62"/>
      <c r="K439" s="62"/>
      <c r="L439" s="7" t="s">
        <v>259</v>
      </c>
      <c r="M439" s="343">
        <f>SUM(M440:M447)</f>
        <v>716424</v>
      </c>
      <c r="N439" s="343">
        <f>SUM(N440:N447)</f>
        <v>0</v>
      </c>
      <c r="O439" s="63"/>
    </row>
    <row r="440" spans="1:15" ht="13.5" customHeight="1" x14ac:dyDescent="0.25">
      <c r="A440" s="349"/>
      <c r="B440" s="132"/>
      <c r="C440" s="53"/>
      <c r="D440" s="92"/>
      <c r="E440" s="132"/>
      <c r="F440" s="92"/>
      <c r="G440" s="132">
        <v>2</v>
      </c>
      <c r="H440" s="92">
        <v>6</v>
      </c>
      <c r="I440" s="132">
        <v>1</v>
      </c>
      <c r="J440" s="92">
        <v>1</v>
      </c>
      <c r="K440" s="92" t="s">
        <v>33</v>
      </c>
      <c r="L440" s="132" t="s">
        <v>260</v>
      </c>
      <c r="M440" s="350">
        <f>+'[1]TOTAL PROGRAMA 01'!M320</f>
        <v>0</v>
      </c>
      <c r="N440" s="82">
        <f>+'[1]TOTAL PROGRAMA 01'!N320</f>
        <v>0</v>
      </c>
      <c r="O440" s="93"/>
    </row>
    <row r="441" spans="1:15" hidden="1" x14ac:dyDescent="0.25">
      <c r="A441" s="349"/>
      <c r="B441" s="132"/>
      <c r="C441" s="53"/>
      <c r="D441" s="92"/>
      <c r="E441" s="132"/>
      <c r="F441" s="92"/>
      <c r="G441" s="98">
        <v>2</v>
      </c>
      <c r="H441" s="97">
        <v>6</v>
      </c>
      <c r="I441" s="98">
        <v>1</v>
      </c>
      <c r="J441" s="97">
        <v>2</v>
      </c>
      <c r="K441" s="97" t="s">
        <v>33</v>
      </c>
      <c r="L441" s="98" t="s">
        <v>261</v>
      </c>
      <c r="M441" s="350"/>
      <c r="N441" s="82">
        <f>+M441</f>
        <v>0</v>
      </c>
    </row>
    <row r="442" spans="1:15" s="91" customFormat="1" ht="3.75" customHeight="1" x14ac:dyDescent="0.25">
      <c r="A442" s="351"/>
      <c r="B442" s="311"/>
      <c r="C442" s="53">
        <v>104</v>
      </c>
      <c r="D442" s="85"/>
      <c r="E442" s="86"/>
      <c r="F442" s="85"/>
      <c r="G442" s="86">
        <v>2</v>
      </c>
      <c r="H442" s="85">
        <v>6</v>
      </c>
      <c r="I442" s="86">
        <v>1</v>
      </c>
      <c r="J442" s="85">
        <v>1</v>
      </c>
      <c r="K442" s="85" t="s">
        <v>33</v>
      </c>
      <c r="L442" s="86" t="s">
        <v>260</v>
      </c>
      <c r="M442" s="352">
        <f>+'[1]TOTAL PROGRAMA 12'!L261+'[1]TOTAL PROGRAMA 01'!M321</f>
        <v>0</v>
      </c>
      <c r="N442" s="117"/>
    </row>
    <row r="443" spans="1:15" s="91" customFormat="1" ht="15" customHeight="1" x14ac:dyDescent="0.25">
      <c r="A443" s="351"/>
      <c r="B443" s="311"/>
      <c r="C443" s="53"/>
      <c r="D443" s="353"/>
      <c r="E443" s="354"/>
      <c r="F443" s="353"/>
      <c r="G443" s="98">
        <v>2</v>
      </c>
      <c r="H443" s="97">
        <v>6</v>
      </c>
      <c r="I443" s="98">
        <v>1</v>
      </c>
      <c r="J443" s="97">
        <v>2</v>
      </c>
      <c r="K443" s="97" t="s">
        <v>33</v>
      </c>
      <c r="L443" s="98" t="s">
        <v>261</v>
      </c>
      <c r="M443" s="355">
        <f>+'[1]TOTAL PROGRAMA 01'!M322</f>
        <v>81951</v>
      </c>
      <c r="N443" s="100"/>
    </row>
    <row r="444" spans="1:15" s="91" customFormat="1" ht="14.25" customHeight="1" x14ac:dyDescent="0.25">
      <c r="A444" s="351"/>
      <c r="B444" s="311"/>
      <c r="C444" s="53"/>
      <c r="D444" s="353"/>
      <c r="E444" s="354"/>
      <c r="F444" s="353"/>
      <c r="G444" s="68">
        <v>2</v>
      </c>
      <c r="H444" s="68">
        <v>6</v>
      </c>
      <c r="I444" s="68">
        <v>1</v>
      </c>
      <c r="J444" s="68">
        <v>3</v>
      </c>
      <c r="K444" s="68" t="s">
        <v>33</v>
      </c>
      <c r="L444" s="68" t="s">
        <v>262</v>
      </c>
      <c r="M444" s="355">
        <f>+'[1]TOTAL PROGRAMA 01'!M323</f>
        <v>87320</v>
      </c>
      <c r="N444" s="100">
        <f>+'[1]TOTAL PROGRAMA 01'!N323</f>
        <v>0</v>
      </c>
    </row>
    <row r="445" spans="1:15" s="113" customFormat="1" hidden="1" x14ac:dyDescent="0.25">
      <c r="A445" s="349"/>
      <c r="B445" s="132"/>
      <c r="C445" s="53">
        <v>104</v>
      </c>
      <c r="D445" s="85"/>
      <c r="E445" s="86"/>
      <c r="F445" s="85"/>
      <c r="G445" s="86">
        <v>2</v>
      </c>
      <c r="H445" s="85">
        <v>6</v>
      </c>
      <c r="I445" s="86">
        <v>1</v>
      </c>
      <c r="J445" s="85">
        <v>3</v>
      </c>
      <c r="K445" s="85" t="s">
        <v>33</v>
      </c>
      <c r="L445" s="86" t="s">
        <v>263</v>
      </c>
      <c r="M445" s="356">
        <f>+'[1]TOTAL PROGRAMA 12'!L263+'[1]TOTAL PROGRAMA 01'!M324</f>
        <v>0</v>
      </c>
      <c r="N445" s="89">
        <f>+'[1]TOTAL PROGRAMA 12'!M263+'[1]TOTAL PROGRAMA 01'!N324</f>
        <v>0</v>
      </c>
    </row>
    <row r="446" spans="1:15" x14ac:dyDescent="0.25">
      <c r="A446" s="349"/>
      <c r="B446" s="132"/>
      <c r="C446" s="53"/>
      <c r="D446" s="92"/>
      <c r="E446" s="132"/>
      <c r="F446" s="92"/>
      <c r="G446" s="132">
        <v>2</v>
      </c>
      <c r="H446" s="92">
        <v>6</v>
      </c>
      <c r="I446" s="132">
        <v>1</v>
      </c>
      <c r="J446" s="92">
        <v>4</v>
      </c>
      <c r="K446" s="92" t="s">
        <v>33</v>
      </c>
      <c r="L446" s="132" t="s">
        <v>264</v>
      </c>
      <c r="M446" s="350">
        <f>+'[1]TOTAL PROGRAMA 01'!M325</f>
        <v>547153</v>
      </c>
      <c r="N446" s="100">
        <f>+'[1]TOTAL PROGRAMA 01'!N325</f>
        <v>0</v>
      </c>
    </row>
    <row r="447" spans="1:15" s="91" customFormat="1" x14ac:dyDescent="0.25">
      <c r="A447" s="351"/>
      <c r="B447" s="311"/>
      <c r="C447" s="118"/>
      <c r="D447" s="97"/>
      <c r="E447" s="98"/>
      <c r="F447" s="97"/>
      <c r="G447" s="98">
        <v>2</v>
      </c>
      <c r="H447" s="97">
        <v>6</v>
      </c>
      <c r="I447" s="98">
        <v>1</v>
      </c>
      <c r="J447" s="97">
        <v>9</v>
      </c>
      <c r="K447" s="97" t="s">
        <v>33</v>
      </c>
      <c r="L447" s="115" t="s">
        <v>265</v>
      </c>
      <c r="M447" s="355">
        <f>+'[1]TOTAL PROGRAMA 01'!M326</f>
        <v>0</v>
      </c>
      <c r="N447" s="100">
        <f>+'[1]TOTAL PROGRAMA 01'!N326</f>
        <v>0</v>
      </c>
      <c r="O447" s="3"/>
    </row>
    <row r="448" spans="1:15" ht="8.25" customHeight="1" x14ac:dyDescent="0.25">
      <c r="A448" s="349"/>
      <c r="B448" s="132"/>
      <c r="C448" s="53"/>
      <c r="D448" s="92"/>
      <c r="E448" s="132"/>
      <c r="F448" s="92"/>
      <c r="G448" s="132"/>
      <c r="H448" s="92"/>
      <c r="I448" s="132"/>
      <c r="J448" s="92"/>
      <c r="K448" s="92"/>
      <c r="L448" s="132"/>
      <c r="M448" s="350"/>
      <c r="N448" s="82"/>
    </row>
    <row r="449" spans="1:15" s="40" customFormat="1" x14ac:dyDescent="0.25">
      <c r="A449" s="348"/>
      <c r="B449" s="7"/>
      <c r="C449" s="53"/>
      <c r="D449" s="62"/>
      <c r="E449" s="7"/>
      <c r="F449" s="62"/>
      <c r="G449" s="7">
        <v>2</v>
      </c>
      <c r="H449" s="62">
        <v>6</v>
      </c>
      <c r="I449" s="7">
        <v>2</v>
      </c>
      <c r="J449" s="62"/>
      <c r="K449" s="62"/>
      <c r="L449" s="7" t="s">
        <v>266</v>
      </c>
      <c r="M449" s="343">
        <f>+'[1]TOTAL PROGRAMA 12'!L268+'[1]TOTAL PROGRAMA.11'!M162+'[1]TOTAL PROGRAMA 01'!M328</f>
        <v>0</v>
      </c>
      <c r="N449" s="58">
        <f>+'[1]TOTAL PROGRAMA 12'!M268+'[1]TOTAL PROGRAMA.11'!N162+'[1]TOTAL PROGRAMA 01'!N328</f>
        <v>0</v>
      </c>
      <c r="O449" s="102"/>
    </row>
    <row r="450" spans="1:15" s="40" customFormat="1" x14ac:dyDescent="0.25">
      <c r="A450" s="348"/>
      <c r="B450" s="7"/>
      <c r="C450" s="53"/>
      <c r="D450" s="62"/>
      <c r="E450" s="7"/>
      <c r="F450" s="62"/>
      <c r="G450" s="115">
        <v>2</v>
      </c>
      <c r="H450" s="115">
        <v>6</v>
      </c>
      <c r="I450" s="115">
        <v>2</v>
      </c>
      <c r="J450" s="115">
        <v>1</v>
      </c>
      <c r="K450" s="115" t="s">
        <v>33</v>
      </c>
      <c r="L450" s="115" t="s">
        <v>267</v>
      </c>
      <c r="M450" s="350">
        <f>+'[1]TOTAL PROGRAMA 01'!M329</f>
        <v>0</v>
      </c>
      <c r="N450" s="82"/>
      <c r="O450" s="102"/>
    </row>
    <row r="451" spans="1:15" x14ac:dyDescent="0.25">
      <c r="A451" s="349"/>
      <c r="B451" s="132"/>
      <c r="C451" s="53"/>
      <c r="D451" s="92"/>
      <c r="E451" s="132"/>
      <c r="F451" s="92"/>
      <c r="G451" s="132">
        <v>2</v>
      </c>
      <c r="H451" s="92">
        <v>6</v>
      </c>
      <c r="I451" s="132">
        <v>2</v>
      </c>
      <c r="J451" s="92">
        <v>4</v>
      </c>
      <c r="K451" s="92" t="s">
        <v>33</v>
      </c>
      <c r="L451" s="132" t="s">
        <v>268</v>
      </c>
      <c r="M451" s="350"/>
      <c r="N451" s="82"/>
    </row>
    <row r="452" spans="1:15" ht="9.75" customHeight="1" x14ac:dyDescent="0.25">
      <c r="A452" s="349"/>
      <c r="B452" s="132"/>
      <c r="C452" s="53"/>
      <c r="D452" s="92"/>
      <c r="E452" s="132"/>
      <c r="F452" s="92"/>
      <c r="G452" s="132"/>
      <c r="H452" s="92"/>
      <c r="I452" s="132"/>
      <c r="J452" s="92"/>
      <c r="K452" s="92"/>
      <c r="L452" s="132"/>
      <c r="M452" s="350"/>
      <c r="N452" s="82"/>
    </row>
    <row r="453" spans="1:15" s="40" customFormat="1" x14ac:dyDescent="0.25">
      <c r="A453" s="348"/>
      <c r="B453" s="7"/>
      <c r="C453" s="53"/>
      <c r="D453" s="62"/>
      <c r="E453" s="7"/>
      <c r="F453" s="62"/>
      <c r="G453" s="7">
        <v>2</v>
      </c>
      <c r="H453" s="62">
        <v>6</v>
      </c>
      <c r="I453" s="7">
        <v>4</v>
      </c>
      <c r="J453" s="62"/>
      <c r="K453" s="62"/>
      <c r="L453" s="7" t="s">
        <v>269</v>
      </c>
      <c r="M453" s="343">
        <f>+M454+M455</f>
        <v>0</v>
      </c>
      <c r="N453" s="58">
        <f>+N454+N455</f>
        <v>0</v>
      </c>
      <c r="O453" s="63"/>
    </row>
    <row r="454" spans="1:15" s="113" customFormat="1" x14ac:dyDescent="0.25">
      <c r="A454" s="349"/>
      <c r="B454" s="132"/>
      <c r="C454" s="110"/>
      <c r="D454" s="92"/>
      <c r="E454" s="132"/>
      <c r="F454" s="92"/>
      <c r="G454" s="132">
        <v>2</v>
      </c>
      <c r="H454" s="92">
        <v>6</v>
      </c>
      <c r="I454" s="132">
        <v>4</v>
      </c>
      <c r="J454" s="92">
        <v>1</v>
      </c>
      <c r="K454" s="92" t="s">
        <v>33</v>
      </c>
      <c r="L454" s="132" t="s">
        <v>270</v>
      </c>
      <c r="M454" s="350">
        <f>+'[1]TOTAL PROGRAMA 01'!M333</f>
        <v>0</v>
      </c>
      <c r="N454" s="82"/>
    </row>
    <row r="455" spans="1:15" s="113" customFormat="1" x14ac:dyDescent="0.25">
      <c r="A455" s="349"/>
      <c r="B455" s="132"/>
      <c r="C455" s="110"/>
      <c r="D455" s="92"/>
      <c r="E455" s="132"/>
      <c r="F455" s="92"/>
      <c r="G455" s="132">
        <v>2</v>
      </c>
      <c r="H455" s="92">
        <v>6</v>
      </c>
      <c r="I455" s="132">
        <v>4</v>
      </c>
      <c r="J455" s="92">
        <v>8</v>
      </c>
      <c r="K455" s="92" t="s">
        <v>33</v>
      </c>
      <c r="L455" s="132" t="s">
        <v>271</v>
      </c>
      <c r="M455" s="350">
        <f>+'[1]TOTAL PROGRAMA 12'!L274+'[1]TOTAL PROGRAMA.11'!M167</f>
        <v>0</v>
      </c>
      <c r="N455" s="82">
        <f>+'[1]TOTAL PROGRAMA 12'!M274+'[1]TOTAL PROGRAMA.11'!N167</f>
        <v>0</v>
      </c>
    </row>
    <row r="456" spans="1:15" ht="5.25" customHeight="1" x14ac:dyDescent="0.25">
      <c r="A456" s="349"/>
      <c r="B456" s="132"/>
      <c r="C456" s="53"/>
      <c r="D456" s="92"/>
      <c r="E456" s="132"/>
      <c r="F456" s="92"/>
      <c r="G456" s="132"/>
      <c r="H456" s="92"/>
      <c r="I456" s="132"/>
      <c r="J456" s="92"/>
      <c r="K456" s="92"/>
      <c r="L456" s="132"/>
      <c r="M456" s="350"/>
      <c r="N456" s="82"/>
    </row>
    <row r="457" spans="1:15" s="40" customFormat="1" x14ac:dyDescent="0.25">
      <c r="A457" s="348"/>
      <c r="B457" s="7"/>
      <c r="C457" s="53"/>
      <c r="D457" s="62"/>
      <c r="E457" s="7"/>
      <c r="F457" s="62"/>
      <c r="G457" s="7">
        <v>2</v>
      </c>
      <c r="H457" s="62">
        <v>6</v>
      </c>
      <c r="I457" s="7">
        <v>5</v>
      </c>
      <c r="J457" s="62"/>
      <c r="K457" s="62"/>
      <c r="L457" s="7" t="s">
        <v>272</v>
      </c>
      <c r="M457" s="343">
        <f>SUM(M458:M467)</f>
        <v>0</v>
      </c>
      <c r="N457" s="58">
        <f>SUM(N458:N467)</f>
        <v>0</v>
      </c>
      <c r="O457" s="63"/>
    </row>
    <row r="458" spans="1:15" ht="13.5" customHeight="1" x14ac:dyDescent="0.25">
      <c r="A458" s="349"/>
      <c r="B458" s="132"/>
      <c r="C458" s="53"/>
      <c r="D458" s="92"/>
      <c r="E458" s="132"/>
      <c r="F458" s="92"/>
      <c r="G458" s="132">
        <v>2</v>
      </c>
      <c r="H458" s="92">
        <v>6</v>
      </c>
      <c r="I458" s="132">
        <v>5</v>
      </c>
      <c r="J458" s="92">
        <v>1</v>
      </c>
      <c r="K458" s="92" t="s">
        <v>33</v>
      </c>
      <c r="L458" s="132" t="s">
        <v>273</v>
      </c>
      <c r="M458" s="350"/>
      <c r="N458" s="82"/>
    </row>
    <row r="459" spans="1:15" ht="0.75" hidden="1" customHeight="1" x14ac:dyDescent="0.25">
      <c r="A459" s="349"/>
      <c r="B459" s="132"/>
      <c r="C459" s="53"/>
      <c r="D459" s="92"/>
      <c r="E459" s="132"/>
      <c r="F459" s="92"/>
      <c r="G459" s="95">
        <v>2</v>
      </c>
      <c r="H459" s="357">
        <v>6</v>
      </c>
      <c r="I459" s="95">
        <v>5</v>
      </c>
      <c r="J459" s="95">
        <v>1</v>
      </c>
      <c r="K459" s="95" t="s">
        <v>33</v>
      </c>
      <c r="L459" s="95" t="s">
        <v>274</v>
      </c>
      <c r="M459" s="198">
        <f>+'[1]TOTAL PROGRAMA 12'!L282</f>
        <v>0</v>
      </c>
      <c r="N459" s="82"/>
    </row>
    <row r="460" spans="1:15" s="113" customFormat="1" x14ac:dyDescent="0.25">
      <c r="A460" s="349"/>
      <c r="B460" s="132"/>
      <c r="C460" s="110"/>
      <c r="D460" s="92"/>
      <c r="E460" s="132"/>
      <c r="F460" s="92"/>
      <c r="G460" s="132">
        <v>2</v>
      </c>
      <c r="H460" s="92">
        <v>6</v>
      </c>
      <c r="I460" s="132">
        <v>5</v>
      </c>
      <c r="J460" s="92">
        <v>2</v>
      </c>
      <c r="K460" s="92" t="s">
        <v>33</v>
      </c>
      <c r="L460" s="68" t="s">
        <v>275</v>
      </c>
      <c r="M460" s="350">
        <f>+'[1]TOTAL PROGRAMA 12'!L283</f>
        <v>0</v>
      </c>
      <c r="N460" s="82">
        <f>+M460</f>
        <v>0</v>
      </c>
    </row>
    <row r="461" spans="1:15" x14ac:dyDescent="0.25">
      <c r="A461" s="349"/>
      <c r="B461" s="132"/>
      <c r="C461" s="53"/>
      <c r="D461" s="92"/>
      <c r="E461" s="132"/>
      <c r="F461" s="92"/>
      <c r="G461" s="132">
        <v>2</v>
      </c>
      <c r="H461" s="92">
        <v>6</v>
      </c>
      <c r="I461" s="132">
        <v>5</v>
      </c>
      <c r="J461" s="92">
        <v>3</v>
      </c>
      <c r="K461" s="92" t="s">
        <v>33</v>
      </c>
      <c r="L461" s="132" t="s">
        <v>276</v>
      </c>
      <c r="M461" s="350"/>
      <c r="N461" s="82"/>
    </row>
    <row r="462" spans="1:15" s="78" customFormat="1" hidden="1" x14ac:dyDescent="0.25">
      <c r="A462" s="358"/>
      <c r="B462" s="277"/>
      <c r="C462" s="174">
        <v>104</v>
      </c>
      <c r="D462" s="229"/>
      <c r="E462" s="277"/>
      <c r="F462" s="229"/>
      <c r="G462" s="277">
        <v>2</v>
      </c>
      <c r="H462" s="277">
        <v>6</v>
      </c>
      <c r="I462" s="277">
        <v>5</v>
      </c>
      <c r="J462" s="277">
        <v>3</v>
      </c>
      <c r="K462" s="277" t="s">
        <v>33</v>
      </c>
      <c r="L462" s="277" t="s">
        <v>276</v>
      </c>
      <c r="M462" s="359"/>
      <c r="N462" s="176"/>
      <c r="O462" s="3"/>
    </row>
    <row r="463" spans="1:15" x14ac:dyDescent="0.25">
      <c r="A463" s="349"/>
      <c r="B463" s="132"/>
      <c r="C463" s="53"/>
      <c r="D463" s="92"/>
      <c r="E463" s="132"/>
      <c r="F463" s="92"/>
      <c r="G463" s="132">
        <v>2</v>
      </c>
      <c r="H463" s="92">
        <v>6</v>
      </c>
      <c r="I463" s="132">
        <v>5</v>
      </c>
      <c r="J463" s="92">
        <v>5</v>
      </c>
      <c r="K463" s="92" t="s">
        <v>33</v>
      </c>
      <c r="L463" s="132" t="s">
        <v>277</v>
      </c>
      <c r="M463" s="350">
        <f>+'[1]TOTAL PROGRAMA 01'!M340</f>
        <v>0</v>
      </c>
      <c r="N463" s="82">
        <f>+M463</f>
        <v>0</v>
      </c>
    </row>
    <row r="464" spans="1:15" s="78" customFormat="1" hidden="1" x14ac:dyDescent="0.25">
      <c r="A464" s="358"/>
      <c r="B464" s="277"/>
      <c r="C464" s="174">
        <v>104</v>
      </c>
      <c r="D464" s="229"/>
      <c r="E464" s="277"/>
      <c r="F464" s="229"/>
      <c r="G464" s="95">
        <v>2</v>
      </c>
      <c r="H464" s="95">
        <v>6</v>
      </c>
      <c r="I464" s="95">
        <v>5</v>
      </c>
      <c r="J464" s="95">
        <v>5</v>
      </c>
      <c r="K464" s="95" t="s">
        <v>33</v>
      </c>
      <c r="L464" s="277" t="s">
        <v>277</v>
      </c>
      <c r="M464" s="359"/>
      <c r="N464" s="176"/>
      <c r="O464" s="3"/>
    </row>
    <row r="465" spans="1:15" s="78" customFormat="1" x14ac:dyDescent="0.25">
      <c r="A465" s="358"/>
      <c r="B465" s="277"/>
      <c r="C465" s="53"/>
      <c r="D465" s="353"/>
      <c r="E465" s="354"/>
      <c r="F465" s="353"/>
      <c r="G465" s="68">
        <v>2</v>
      </c>
      <c r="H465" s="68">
        <v>6</v>
      </c>
      <c r="I465" s="68">
        <v>5</v>
      </c>
      <c r="J465" s="68">
        <v>6</v>
      </c>
      <c r="K465" s="68" t="s">
        <v>33</v>
      </c>
      <c r="L465" s="68" t="s">
        <v>278</v>
      </c>
      <c r="M465" s="355">
        <f>+'[1]TOTAL PROGRAMA 01'!M341</f>
        <v>0</v>
      </c>
      <c r="N465" s="360">
        <f>+M465</f>
        <v>0</v>
      </c>
      <c r="O465" s="3"/>
    </row>
    <row r="466" spans="1:15" x14ac:dyDescent="0.25">
      <c r="A466" s="349"/>
      <c r="B466" s="132"/>
      <c r="C466" s="53"/>
      <c r="D466" s="92"/>
      <c r="E466" s="132"/>
      <c r="F466" s="92"/>
      <c r="G466" s="132">
        <v>2</v>
      </c>
      <c r="H466" s="92">
        <v>6</v>
      </c>
      <c r="I466" s="132">
        <v>5</v>
      </c>
      <c r="J466" s="92">
        <v>7</v>
      </c>
      <c r="K466" s="92" t="s">
        <v>33</v>
      </c>
      <c r="L466" s="132" t="s">
        <v>279</v>
      </c>
      <c r="M466" s="350"/>
      <c r="N466" s="303">
        <f t="shared" ref="N466:N467" si="0">+M466</f>
        <v>0</v>
      </c>
    </row>
    <row r="467" spans="1:15" x14ac:dyDescent="0.25">
      <c r="A467" s="349"/>
      <c r="B467" s="132"/>
      <c r="C467" s="53"/>
      <c r="D467" s="92"/>
      <c r="E467" s="132"/>
      <c r="F467" s="92"/>
      <c r="G467" s="132">
        <v>2</v>
      </c>
      <c r="H467" s="92">
        <v>6</v>
      </c>
      <c r="I467" s="132">
        <v>5</v>
      </c>
      <c r="J467" s="92">
        <v>8</v>
      </c>
      <c r="K467" s="92" t="s">
        <v>33</v>
      </c>
      <c r="L467" s="132" t="s">
        <v>280</v>
      </c>
      <c r="M467" s="350"/>
      <c r="N467" s="303">
        <f t="shared" si="0"/>
        <v>0</v>
      </c>
    </row>
    <row r="468" spans="1:15" ht="5.25" customHeight="1" x14ac:dyDescent="0.25">
      <c r="A468" s="349"/>
      <c r="B468" s="132"/>
      <c r="C468" s="53"/>
      <c r="D468" s="92"/>
      <c r="E468" s="132"/>
      <c r="F468" s="92"/>
      <c r="G468" s="132"/>
      <c r="H468" s="92"/>
      <c r="I468" s="132"/>
      <c r="J468" s="92"/>
      <c r="K468" s="92"/>
      <c r="L468" s="132"/>
      <c r="M468" s="350"/>
      <c r="N468" s="303"/>
    </row>
    <row r="469" spans="1:15" x14ac:dyDescent="0.25">
      <c r="A469" s="349"/>
      <c r="B469" s="132"/>
      <c r="C469" s="53"/>
      <c r="D469" s="92"/>
      <c r="E469" s="132"/>
      <c r="F469" s="92"/>
      <c r="G469" s="52">
        <v>2</v>
      </c>
      <c r="H469" s="56">
        <v>6</v>
      </c>
      <c r="I469" s="52">
        <v>6</v>
      </c>
      <c r="J469" s="52"/>
      <c r="K469" s="241"/>
      <c r="L469" s="52" t="s">
        <v>281</v>
      </c>
      <c r="M469" s="343">
        <f>+M470</f>
        <v>0</v>
      </c>
      <c r="N469" s="10">
        <f>+N470</f>
        <v>0</v>
      </c>
    </row>
    <row r="470" spans="1:15" s="113" customFormat="1" x14ac:dyDescent="0.25">
      <c r="A470" s="349"/>
      <c r="B470" s="132"/>
      <c r="C470" s="110"/>
      <c r="D470" s="92"/>
      <c r="E470" s="132"/>
      <c r="F470" s="92"/>
      <c r="G470" s="68">
        <v>2</v>
      </c>
      <c r="H470" s="108">
        <v>6</v>
      </c>
      <c r="I470" s="68">
        <v>6</v>
      </c>
      <c r="J470" s="68">
        <v>2</v>
      </c>
      <c r="K470" s="68" t="s">
        <v>33</v>
      </c>
      <c r="L470" s="68" t="s">
        <v>281</v>
      </c>
      <c r="M470" s="350">
        <f>+'[1]TOTAL PROGRAMA 12'!L291</f>
        <v>0</v>
      </c>
      <c r="N470" s="303">
        <f>+M470</f>
        <v>0</v>
      </c>
    </row>
    <row r="471" spans="1:15" ht="4.5" customHeight="1" x14ac:dyDescent="0.25">
      <c r="A471" s="349"/>
      <c r="B471" s="132"/>
      <c r="C471" s="53"/>
      <c r="D471" s="92"/>
      <c r="E471" s="132"/>
      <c r="F471" s="92"/>
      <c r="G471" s="132"/>
      <c r="H471" s="92"/>
      <c r="I471" s="132"/>
      <c r="J471" s="92"/>
      <c r="K471" s="92"/>
      <c r="L471" s="132"/>
      <c r="M471" s="350"/>
      <c r="N471" s="303"/>
    </row>
    <row r="472" spans="1:15" x14ac:dyDescent="0.25">
      <c r="A472" s="349"/>
      <c r="B472" s="132"/>
      <c r="C472" s="53"/>
      <c r="D472" s="92"/>
      <c r="E472" s="132"/>
      <c r="F472" s="92"/>
      <c r="G472" s="7">
        <v>2</v>
      </c>
      <c r="H472" s="62">
        <v>6</v>
      </c>
      <c r="I472" s="7">
        <v>7</v>
      </c>
      <c r="J472" s="62"/>
      <c r="K472" s="62"/>
      <c r="L472" s="7" t="s">
        <v>282</v>
      </c>
      <c r="M472" s="343"/>
      <c r="N472" s="58"/>
    </row>
    <row r="473" spans="1:15" x14ac:dyDescent="0.25">
      <c r="A473" s="349"/>
      <c r="B473" s="132"/>
      <c r="C473" s="53"/>
      <c r="D473" s="92"/>
      <c r="E473" s="132"/>
      <c r="F473" s="92"/>
      <c r="G473" s="7">
        <v>2</v>
      </c>
      <c r="H473" s="62">
        <v>6</v>
      </c>
      <c r="I473" s="7">
        <v>7</v>
      </c>
      <c r="J473" s="62">
        <v>1</v>
      </c>
      <c r="K473" s="62" t="s">
        <v>33</v>
      </c>
      <c r="L473" s="132" t="s">
        <v>283</v>
      </c>
      <c r="M473" s="350"/>
      <c r="N473" s="303"/>
    </row>
    <row r="474" spans="1:15" ht="4.5" customHeight="1" x14ac:dyDescent="0.25">
      <c r="A474" s="349"/>
      <c r="B474" s="132"/>
      <c r="C474" s="53"/>
      <c r="D474" s="92"/>
      <c r="E474" s="132"/>
      <c r="F474" s="92"/>
      <c r="G474" s="132"/>
      <c r="H474" s="92"/>
      <c r="I474" s="132"/>
      <c r="J474" s="92"/>
      <c r="K474" s="92"/>
      <c r="L474" s="132"/>
      <c r="M474" s="350"/>
      <c r="N474" s="303"/>
    </row>
    <row r="475" spans="1:15" s="40" customFormat="1" x14ac:dyDescent="0.25">
      <c r="A475" s="348"/>
      <c r="B475" s="7"/>
      <c r="C475" s="53"/>
      <c r="D475" s="62"/>
      <c r="E475" s="7"/>
      <c r="F475" s="62"/>
      <c r="G475" s="7">
        <v>2</v>
      </c>
      <c r="H475" s="62">
        <v>6</v>
      </c>
      <c r="I475" s="7">
        <v>9</v>
      </c>
      <c r="J475" s="62"/>
      <c r="K475" s="62"/>
      <c r="L475" s="7" t="s">
        <v>284</v>
      </c>
      <c r="M475" s="343">
        <f>+M476</f>
        <v>0</v>
      </c>
      <c r="N475" s="10">
        <f>+N476</f>
        <v>0</v>
      </c>
      <c r="O475" s="102"/>
    </row>
    <row r="476" spans="1:15" x14ac:dyDescent="0.25">
      <c r="A476" s="349"/>
      <c r="B476" s="132"/>
      <c r="C476" s="53"/>
      <c r="D476" s="92"/>
      <c r="E476" s="132"/>
      <c r="F476" s="92"/>
      <c r="G476" s="7">
        <v>2</v>
      </c>
      <c r="H476" s="62">
        <v>6</v>
      </c>
      <c r="I476" s="7">
        <v>9</v>
      </c>
      <c r="J476" s="62">
        <v>1</v>
      </c>
      <c r="K476" s="62" t="s">
        <v>33</v>
      </c>
      <c r="L476" s="132" t="s">
        <v>285</v>
      </c>
      <c r="M476" s="350">
        <f>+'[1]TOTAL PROGRAMA 01'!M345</f>
        <v>0</v>
      </c>
      <c r="N476" s="303">
        <f>+M476</f>
        <v>0</v>
      </c>
    </row>
    <row r="477" spans="1:15" ht="5.25" customHeight="1" x14ac:dyDescent="0.25">
      <c r="A477" s="349"/>
      <c r="B477" s="132"/>
      <c r="C477" s="53"/>
      <c r="D477" s="92"/>
      <c r="E477" s="132"/>
      <c r="F477" s="92"/>
      <c r="G477" s="132"/>
      <c r="H477" s="92"/>
      <c r="I477" s="132"/>
      <c r="J477" s="92"/>
      <c r="K477" s="92"/>
      <c r="L477" s="132"/>
      <c r="M477" s="350"/>
      <c r="N477" s="303"/>
      <c r="O477" s="173"/>
    </row>
    <row r="478" spans="1:15" s="40" customFormat="1" x14ac:dyDescent="0.25">
      <c r="A478" s="348"/>
      <c r="B478" s="7"/>
      <c r="C478" s="53"/>
      <c r="D478" s="62"/>
      <c r="E478" s="7"/>
      <c r="F478" s="62"/>
      <c r="G478" s="7">
        <v>2</v>
      </c>
      <c r="H478" s="62">
        <v>7</v>
      </c>
      <c r="I478" s="7"/>
      <c r="J478" s="62"/>
      <c r="K478" s="62"/>
      <c r="L478" s="7" t="s">
        <v>286</v>
      </c>
      <c r="M478" s="343">
        <f>+M479+M488</f>
        <v>10110003</v>
      </c>
      <c r="N478" s="58">
        <f>+N479+N488</f>
        <v>0</v>
      </c>
      <c r="O478" s="63"/>
    </row>
    <row r="479" spans="1:15" s="40" customFormat="1" ht="14.25" customHeight="1" x14ac:dyDescent="0.25">
      <c r="A479" s="348"/>
      <c r="B479" s="7"/>
      <c r="C479" s="53"/>
      <c r="D479" s="62"/>
      <c r="E479" s="7"/>
      <c r="F479" s="62"/>
      <c r="G479" s="7">
        <v>2</v>
      </c>
      <c r="H479" s="62">
        <v>7</v>
      </c>
      <c r="I479" s="7">
        <v>1</v>
      </c>
      <c r="J479" s="62"/>
      <c r="K479" s="62"/>
      <c r="L479" s="7" t="s">
        <v>287</v>
      </c>
      <c r="M479" s="343">
        <f>+M480+M481+M482+M483+M484+M485</f>
        <v>0</v>
      </c>
      <c r="N479" s="58">
        <f>+N480+N481+N482+N483</f>
        <v>0</v>
      </c>
      <c r="O479" s="123"/>
    </row>
    <row r="480" spans="1:15" s="91" customFormat="1" hidden="1" x14ac:dyDescent="0.25">
      <c r="A480" s="351"/>
      <c r="B480" s="311"/>
      <c r="C480" s="53">
        <v>104</v>
      </c>
      <c r="D480" s="85"/>
      <c r="E480" s="86"/>
      <c r="F480" s="85"/>
      <c r="G480" s="86">
        <v>2</v>
      </c>
      <c r="H480" s="85">
        <v>7</v>
      </c>
      <c r="I480" s="86">
        <v>1</v>
      </c>
      <c r="J480" s="85">
        <v>1</v>
      </c>
      <c r="K480" s="85" t="s">
        <v>33</v>
      </c>
      <c r="L480" s="86" t="s">
        <v>288</v>
      </c>
      <c r="M480" s="352"/>
      <c r="N480" s="117"/>
      <c r="O480" s="3"/>
    </row>
    <row r="481" spans="1:20" x14ac:dyDescent="0.25">
      <c r="A481" s="349"/>
      <c r="B481" s="132"/>
      <c r="C481" s="53"/>
      <c r="D481" s="92"/>
      <c r="E481" s="132"/>
      <c r="F481" s="92"/>
      <c r="G481" s="132">
        <v>2</v>
      </c>
      <c r="H481" s="92">
        <v>7</v>
      </c>
      <c r="I481" s="132">
        <v>1</v>
      </c>
      <c r="J481" s="92">
        <v>1</v>
      </c>
      <c r="K481" s="92" t="s">
        <v>33</v>
      </c>
      <c r="L481" s="132" t="s">
        <v>288</v>
      </c>
      <c r="M481" s="350"/>
      <c r="N481" s="82"/>
    </row>
    <row r="482" spans="1:20" x14ac:dyDescent="0.25">
      <c r="A482" s="349"/>
      <c r="B482" s="132"/>
      <c r="C482" s="53"/>
      <c r="D482" s="92"/>
      <c r="E482" s="132"/>
      <c r="F482" s="92"/>
      <c r="G482" s="132">
        <v>2</v>
      </c>
      <c r="H482" s="92">
        <v>7</v>
      </c>
      <c r="I482" s="132">
        <v>1</v>
      </c>
      <c r="J482" s="92">
        <v>2</v>
      </c>
      <c r="K482" s="92" t="s">
        <v>33</v>
      </c>
      <c r="L482" s="132" t="s">
        <v>289</v>
      </c>
      <c r="M482" s="350">
        <f>+'[1]TOTAL PROGRAMA 12'!L296+'[1]TOTAL PROGRAMA.11'!M182+'[1]TOTAL PROGRAMA 01'!M350</f>
        <v>0</v>
      </c>
      <c r="N482" s="104">
        <f>+'[1]TOTAL PROGRAMA 12'!M296+'[1]TOTAL PROGRAMA.11'!N182+'[1]TOTAL PROGRAMA 01'!N346</f>
        <v>0</v>
      </c>
      <c r="O482" s="160"/>
    </row>
    <row r="483" spans="1:20" s="91" customFormat="1" hidden="1" x14ac:dyDescent="0.25">
      <c r="A483" s="351"/>
      <c r="B483" s="311"/>
      <c r="C483" s="53">
        <v>104</v>
      </c>
      <c r="D483" s="85"/>
      <c r="E483" s="86"/>
      <c r="F483" s="85"/>
      <c r="G483" s="86">
        <v>2</v>
      </c>
      <c r="H483" s="85">
        <v>7</v>
      </c>
      <c r="I483" s="86">
        <v>1</v>
      </c>
      <c r="J483" s="85">
        <v>2</v>
      </c>
      <c r="K483" s="85" t="s">
        <v>33</v>
      </c>
      <c r="L483" s="86" t="s">
        <v>289</v>
      </c>
      <c r="M483" s="352">
        <f>+'[1]TOTAL PROGRAMA 12'!L297+'[1]TOTAL PROGRAMA 01'!M351</f>
        <v>0</v>
      </c>
      <c r="N483" s="117">
        <f>+'[1]TOTAL PROGRAMA 12'!M297+'[1]TOTAL PROGRAMA 01'!N347</f>
        <v>0</v>
      </c>
      <c r="O483" s="3"/>
      <c r="P483" s="113"/>
      <c r="Q483" s="78"/>
    </row>
    <row r="484" spans="1:20" s="91" customFormat="1" x14ac:dyDescent="0.25">
      <c r="A484" s="351"/>
      <c r="B484" s="311"/>
      <c r="C484" s="53"/>
      <c r="D484" s="233"/>
      <c r="E484" s="311"/>
      <c r="F484" s="233"/>
      <c r="G484" s="68">
        <v>2</v>
      </c>
      <c r="H484" s="68">
        <v>7</v>
      </c>
      <c r="I484" s="68">
        <v>1</v>
      </c>
      <c r="J484" s="68">
        <v>3</v>
      </c>
      <c r="K484" s="68" t="s">
        <v>33</v>
      </c>
      <c r="L484" s="68" t="s">
        <v>290</v>
      </c>
      <c r="M484" s="350">
        <f>+'[1]TOTAL PROGRAMA 01'!M352</f>
        <v>0</v>
      </c>
      <c r="N484" s="303"/>
      <c r="O484" s="3"/>
      <c r="P484" s="310"/>
      <c r="Q484"/>
    </row>
    <row r="485" spans="1:20" s="91" customFormat="1" x14ac:dyDescent="0.25">
      <c r="A485" s="351"/>
      <c r="B485" s="311"/>
      <c r="C485" s="53"/>
      <c r="D485" s="233"/>
      <c r="E485" s="311"/>
      <c r="F485" s="233"/>
      <c r="G485" s="68">
        <v>2</v>
      </c>
      <c r="H485" s="68">
        <v>7</v>
      </c>
      <c r="I485" s="68">
        <v>1</v>
      </c>
      <c r="J485" s="68">
        <v>4</v>
      </c>
      <c r="K485" s="68" t="s">
        <v>33</v>
      </c>
      <c r="L485" s="68" t="s">
        <v>291</v>
      </c>
      <c r="M485" s="350">
        <f>+'[1]TOTAL PROGRAMA 01'!M353</f>
        <v>0</v>
      </c>
      <c r="N485" s="303"/>
      <c r="O485" s="3"/>
      <c r="P485" s="310"/>
      <c r="Q485"/>
    </row>
    <row r="486" spans="1:20" s="91" customFormat="1" hidden="1" x14ac:dyDescent="0.25">
      <c r="A486" s="351"/>
      <c r="B486" s="311"/>
      <c r="C486" s="53"/>
      <c r="D486" s="233"/>
      <c r="E486" s="311"/>
      <c r="F486" s="233"/>
      <c r="G486" s="311"/>
      <c r="H486" s="233"/>
      <c r="I486" s="311"/>
      <c r="J486" s="233"/>
      <c r="K486" s="233"/>
      <c r="L486" s="311"/>
      <c r="M486" s="352"/>
      <c r="N486" s="361"/>
      <c r="O486" s="3"/>
      <c r="P486" s="310"/>
    </row>
    <row r="487" spans="1:20" ht="6.75" customHeight="1" x14ac:dyDescent="0.25">
      <c r="A487" s="349"/>
      <c r="B487" s="132"/>
      <c r="C487" s="53"/>
      <c r="D487" s="92"/>
      <c r="E487" s="132"/>
      <c r="F487" s="92"/>
      <c r="G487" s="132"/>
      <c r="H487" s="92"/>
      <c r="I487" s="132"/>
      <c r="J487" s="92"/>
      <c r="K487" s="92"/>
      <c r="L487" s="132"/>
      <c r="M487" s="350"/>
      <c r="N487" s="303"/>
      <c r="P487" s="362"/>
      <c r="Q487" s="183"/>
    </row>
    <row r="488" spans="1:20" s="40" customFormat="1" x14ac:dyDescent="0.25">
      <c r="A488" s="348"/>
      <c r="B488" s="7"/>
      <c r="C488" s="53"/>
      <c r="D488" s="62"/>
      <c r="E488" s="7"/>
      <c r="F488" s="62"/>
      <c r="G488" s="7">
        <v>2</v>
      </c>
      <c r="H488" s="62">
        <v>7</v>
      </c>
      <c r="I488" s="7">
        <v>2</v>
      </c>
      <c r="J488" s="62"/>
      <c r="K488" s="62"/>
      <c r="L488" s="7" t="s">
        <v>292</v>
      </c>
      <c r="M488" s="343">
        <f>SUM(M489:M496)</f>
        <v>10110003</v>
      </c>
      <c r="N488" s="58">
        <f>SUM(N489:N496)</f>
        <v>0</v>
      </c>
      <c r="O488" s="123"/>
      <c r="P488" s="362"/>
    </row>
    <row r="489" spans="1:20" s="113" customFormat="1" ht="14.25" customHeight="1" x14ac:dyDescent="0.25">
      <c r="A489" s="349"/>
      <c r="B489" s="132"/>
      <c r="C489" s="110"/>
      <c r="D489" s="92"/>
      <c r="E489" s="132"/>
      <c r="F489" s="92"/>
      <c r="G489" s="132">
        <v>2</v>
      </c>
      <c r="H489" s="92">
        <v>7</v>
      </c>
      <c r="I489" s="132">
        <v>2</v>
      </c>
      <c r="J489" s="92">
        <v>1</v>
      </c>
      <c r="K489" s="92" t="s">
        <v>33</v>
      </c>
      <c r="L489" s="132" t="s">
        <v>293</v>
      </c>
      <c r="M489" s="350">
        <f>+'[1]TOTAL PROGRAMA 12'!L300+'[1]TOTAL PROGRAMA.11'!M185+'[1]TOTAL PROGRAMA 01'!M356</f>
        <v>10110003</v>
      </c>
      <c r="N489" s="82">
        <f>+'[1]TOTAL PROGRAMA 12'!M300+'[1]TOTAL PROGRAMA.11'!N185+'[1]TOTAL PROGRAMA 01'!N352</f>
        <v>0</v>
      </c>
      <c r="O489" s="363"/>
      <c r="P489" s="364"/>
    </row>
    <row r="490" spans="1:20" s="113" customFormat="1" ht="0.75" hidden="1" customHeight="1" thickBot="1" x14ac:dyDescent="0.3">
      <c r="A490" s="349"/>
      <c r="B490" s="132"/>
      <c r="C490" s="110"/>
      <c r="D490" s="92"/>
      <c r="E490" s="132"/>
      <c r="F490" s="92"/>
      <c r="G490" s="132">
        <v>2</v>
      </c>
      <c r="H490" s="92">
        <v>7</v>
      </c>
      <c r="I490" s="132">
        <v>2</v>
      </c>
      <c r="J490" s="92">
        <v>1</v>
      </c>
      <c r="K490" s="92" t="s">
        <v>33</v>
      </c>
      <c r="L490" s="132" t="s">
        <v>293</v>
      </c>
      <c r="M490" s="350">
        <f>+'[1]TOTAL PROGRAMA.11'!M186+'[1]TOTAL PROGRAMA 01'!M357</f>
        <v>0</v>
      </c>
      <c r="N490" s="82"/>
      <c r="O490" s="363"/>
      <c r="P490" s="365"/>
    </row>
    <row r="491" spans="1:20" s="113" customFormat="1" ht="1.5" hidden="1" customHeight="1" x14ac:dyDescent="0.25">
      <c r="A491" s="349"/>
      <c r="B491" s="132"/>
      <c r="C491" s="110"/>
      <c r="D491" s="92"/>
      <c r="E491" s="132"/>
      <c r="F491" s="92"/>
      <c r="G491" s="132">
        <v>2</v>
      </c>
      <c r="H491" s="92">
        <v>7</v>
      </c>
      <c r="I491" s="132">
        <v>2</v>
      </c>
      <c r="J491" s="92">
        <v>2</v>
      </c>
      <c r="K491" s="92" t="s">
        <v>33</v>
      </c>
      <c r="L491" s="132" t="s">
        <v>294</v>
      </c>
      <c r="M491" s="350">
        <f>+'[1]TOTAL PROGRAMA 12'!L301</f>
        <v>0</v>
      </c>
      <c r="N491" s="82"/>
    </row>
    <row r="492" spans="1:20" s="113" customFormat="1" x14ac:dyDescent="0.25">
      <c r="A492" s="349"/>
      <c r="B492" s="132"/>
      <c r="C492" s="110"/>
      <c r="D492" s="92"/>
      <c r="E492" s="132"/>
      <c r="F492" s="92"/>
      <c r="G492" s="132">
        <v>2</v>
      </c>
      <c r="H492" s="92">
        <v>7</v>
      </c>
      <c r="I492" s="132">
        <v>2</v>
      </c>
      <c r="J492" s="92">
        <v>2</v>
      </c>
      <c r="K492" s="92" t="s">
        <v>33</v>
      </c>
      <c r="L492" s="132" t="s">
        <v>294</v>
      </c>
      <c r="M492" s="350">
        <f>+'[1]RECUPERACION TIERRAS'!M178</f>
        <v>0</v>
      </c>
      <c r="N492" s="81">
        <f>+'[1]RECUPERACION TIERRAS'!N178</f>
        <v>0</v>
      </c>
      <c r="O492" s="403"/>
      <c r="P492" s="253"/>
      <c r="Q492" s="253"/>
      <c r="R492" s="253"/>
      <c r="S492" s="253"/>
    </row>
    <row r="493" spans="1:20" x14ac:dyDescent="0.25">
      <c r="A493" s="349"/>
      <c r="B493" s="132"/>
      <c r="C493" s="53"/>
      <c r="D493" s="92"/>
      <c r="E493" s="132"/>
      <c r="F493" s="92"/>
      <c r="G493" s="132">
        <v>2</v>
      </c>
      <c r="H493" s="92">
        <v>7</v>
      </c>
      <c r="I493" s="132">
        <v>2</v>
      </c>
      <c r="J493" s="92">
        <v>3</v>
      </c>
      <c r="K493" s="92" t="s">
        <v>33</v>
      </c>
      <c r="L493" s="132" t="s">
        <v>295</v>
      </c>
      <c r="M493" s="350"/>
      <c r="N493" s="81"/>
      <c r="O493" s="404"/>
      <c r="P493" s="241"/>
      <c r="Q493" s="241"/>
      <c r="R493" s="241"/>
      <c r="S493" s="241"/>
      <c r="T493" s="136"/>
    </row>
    <row r="494" spans="1:20" x14ac:dyDescent="0.25">
      <c r="A494" s="349"/>
      <c r="B494" s="132"/>
      <c r="C494" s="53"/>
      <c r="D494" s="92"/>
      <c r="E494" s="132"/>
      <c r="F494" s="92"/>
      <c r="G494" s="132">
        <v>2</v>
      </c>
      <c r="H494" s="92">
        <v>7</v>
      </c>
      <c r="I494" s="132">
        <v>2</v>
      </c>
      <c r="J494" s="92">
        <v>4</v>
      </c>
      <c r="K494" s="92" t="s">
        <v>33</v>
      </c>
      <c r="L494" s="132" t="s">
        <v>296</v>
      </c>
      <c r="M494" s="350"/>
      <c r="N494" s="81"/>
      <c r="O494" s="405"/>
      <c r="P494" s="241"/>
      <c r="Q494" s="362"/>
      <c r="R494" s="241"/>
      <c r="S494" s="384"/>
      <c r="T494" s="66"/>
    </row>
    <row r="495" spans="1:20" s="113" customFormat="1" ht="14.25" customHeight="1" x14ac:dyDescent="0.25">
      <c r="A495" s="349"/>
      <c r="B495" s="132"/>
      <c r="C495" s="110"/>
      <c r="D495" s="92"/>
      <c r="E495" s="132"/>
      <c r="F495" s="92"/>
      <c r="G495" s="132">
        <v>2</v>
      </c>
      <c r="H495" s="92">
        <v>7</v>
      </c>
      <c r="I495" s="132">
        <v>2</v>
      </c>
      <c r="J495" s="92">
        <v>6</v>
      </c>
      <c r="K495" s="92" t="s">
        <v>33</v>
      </c>
      <c r="L495" s="132" t="s">
        <v>297</v>
      </c>
      <c r="M495" s="350">
        <f>+'[1]TOTAL PROGRAMA 12'!L306</f>
        <v>0</v>
      </c>
      <c r="N495" s="81">
        <f>+'[1]TOTAL PROGRAMA 01'!N356</f>
        <v>0</v>
      </c>
      <c r="O495" s="406"/>
      <c r="P495" s="253"/>
      <c r="Q495" s="241"/>
      <c r="R495" s="241"/>
      <c r="S495" s="241"/>
      <c r="T495" s="183"/>
    </row>
    <row r="496" spans="1:20" s="113" customFormat="1" ht="19.5" customHeight="1" thickBot="1" x14ac:dyDescent="0.3">
      <c r="A496" s="138"/>
      <c r="B496" s="276"/>
      <c r="C496" s="366"/>
      <c r="D496" s="274"/>
      <c r="E496" s="276"/>
      <c r="F496" s="139"/>
      <c r="G496" s="139">
        <v>2</v>
      </c>
      <c r="H496" s="139">
        <v>7</v>
      </c>
      <c r="I496" s="139">
        <v>2</v>
      </c>
      <c r="J496" s="139">
        <v>7</v>
      </c>
      <c r="K496" s="139" t="s">
        <v>33</v>
      </c>
      <c r="L496" s="139" t="s">
        <v>298</v>
      </c>
      <c r="M496" s="367">
        <f>+'[1]TOTAL PROGRAMA 01'!M361</f>
        <v>0</v>
      </c>
      <c r="N496" s="300">
        <f>+'[1]TOTAL PROGRAMA 01'!N358</f>
        <v>0</v>
      </c>
      <c r="O496" s="407"/>
      <c r="P496" s="385"/>
      <c r="Q496" s="386"/>
      <c r="R496" s="386"/>
      <c r="S496" s="375"/>
      <c r="T496" s="183"/>
    </row>
    <row r="497" spans="1:20" s="40" customFormat="1" ht="16.5" thickBot="1" x14ac:dyDescent="0.3">
      <c r="A497" s="319"/>
      <c r="B497" s="320"/>
      <c r="C497" s="154"/>
      <c r="D497" s="320"/>
      <c r="E497" s="320"/>
      <c r="F497" s="320"/>
      <c r="G497" s="31"/>
      <c r="H497" s="31"/>
      <c r="I497" s="31"/>
      <c r="J497" s="31"/>
      <c r="K497" s="31"/>
      <c r="L497" s="31" t="s">
        <v>299</v>
      </c>
      <c r="M497" s="298">
        <f>+M478+M438</f>
        <v>10826427</v>
      </c>
      <c r="N497" s="298">
        <f>+N478+N438</f>
        <v>0</v>
      </c>
      <c r="O497" s="387"/>
      <c r="P497" s="241"/>
      <c r="Q497" s="385"/>
      <c r="R497" s="378"/>
      <c r="S497" s="375"/>
      <c r="T497" s="173"/>
    </row>
    <row r="498" spans="1:20" s="40" customFormat="1" ht="15.75" x14ac:dyDescent="0.25">
      <c r="A498" s="7"/>
      <c r="B498" s="7"/>
      <c r="C498" s="8"/>
      <c r="D498" s="7"/>
      <c r="E498" s="7"/>
      <c r="F498" s="7"/>
      <c r="G498" s="7"/>
      <c r="H498" s="7"/>
      <c r="I498" s="7"/>
      <c r="J498" s="7"/>
      <c r="K498" s="7"/>
      <c r="L498" s="7"/>
      <c r="M498" s="9"/>
      <c r="N498" s="9"/>
      <c r="O498" s="384"/>
      <c r="P498" s="388"/>
      <c r="Q498" s="389"/>
      <c r="R498" s="389"/>
      <c r="S498" s="375"/>
      <c r="T498" s="173"/>
    </row>
    <row r="499" spans="1:20" s="40" customFormat="1" ht="15.75" x14ac:dyDescent="0.25">
      <c r="A499" s="330"/>
      <c r="B499" s="330"/>
      <c r="C499" s="212"/>
      <c r="D499" s="330"/>
      <c r="E499" s="330"/>
      <c r="F499" s="330"/>
      <c r="G499" s="330"/>
      <c r="H499" s="330"/>
      <c r="I499" s="330"/>
      <c r="J499" s="330"/>
      <c r="K499" s="330"/>
      <c r="L499" s="330" t="s">
        <v>300</v>
      </c>
      <c r="M499" s="368">
        <f>+'[1]TOTAL PROGRAMA 01'!M299+'[1]TOTAL PROGRAMA.11'!M133+'[1]TOTAL PROGRAMA 12'!L240</f>
        <v>94649338</v>
      </c>
      <c r="N499" s="368">
        <f>+'[1]TOTAL PROGRAMA 01'!N299+'[1]TOTAL PROGRAMA.11'!N133+'[1]TOTAL PROGRAMA 12'!M240</f>
        <v>81712360</v>
      </c>
      <c r="O499" s="390"/>
      <c r="P499" s="372"/>
      <c r="Q499" s="385"/>
      <c r="R499" s="391"/>
      <c r="S499" s="375"/>
      <c r="T499" s="173"/>
    </row>
    <row r="500" spans="1:20" ht="15.75" x14ac:dyDescent="0.25">
      <c r="A500" s="211"/>
      <c r="B500" s="211"/>
      <c r="C500" s="212"/>
      <c r="D500" s="211"/>
      <c r="E500" s="211"/>
      <c r="F500" s="211"/>
      <c r="G500" s="211"/>
      <c r="H500" s="211"/>
      <c r="I500" s="211"/>
      <c r="J500" s="211"/>
      <c r="K500" s="211"/>
      <c r="L500" s="330" t="s">
        <v>301</v>
      </c>
      <c r="M500" s="368">
        <f>+[1]PROGRA98!M41</f>
        <v>65486237</v>
      </c>
      <c r="N500" s="368">
        <f>+[1]PROGRA98!N41</f>
        <v>2997335</v>
      </c>
      <c r="O500" s="390"/>
      <c r="P500" s="388"/>
      <c r="Q500" s="389"/>
      <c r="R500" s="392"/>
      <c r="S500" s="375"/>
      <c r="T500" s="66"/>
    </row>
    <row r="501" spans="1:20" ht="15.75" x14ac:dyDescent="0.25">
      <c r="A501" s="211"/>
      <c r="B501" s="211"/>
      <c r="C501" s="212"/>
      <c r="D501" s="211"/>
      <c r="E501" s="211"/>
      <c r="F501" s="211"/>
      <c r="G501" s="211"/>
      <c r="H501" s="211"/>
      <c r="I501" s="211"/>
      <c r="J501" s="211"/>
      <c r="K501" s="211"/>
      <c r="L501" s="330" t="s">
        <v>302</v>
      </c>
      <c r="M501" s="369">
        <f>+M497</f>
        <v>10826427</v>
      </c>
      <c r="N501" s="368">
        <f>+N497</f>
        <v>0</v>
      </c>
      <c r="O501" s="390"/>
      <c r="P501" s="372"/>
      <c r="Q501" s="143"/>
      <c r="R501" s="143"/>
      <c r="S501" s="143"/>
    </row>
    <row r="502" spans="1:20" s="40" customFormat="1" x14ac:dyDescent="0.25">
      <c r="A502" s="330"/>
      <c r="B502" s="330"/>
      <c r="C502" s="212"/>
      <c r="D502" s="330"/>
      <c r="E502" s="330"/>
      <c r="F502" s="330"/>
      <c r="G502" s="330"/>
      <c r="H502" s="330"/>
      <c r="I502" s="330"/>
      <c r="J502" s="330"/>
      <c r="K502" s="330"/>
      <c r="L502" s="330" t="s">
        <v>303</v>
      </c>
      <c r="M502" s="368">
        <f>SUM(M499:M501)</f>
        <v>170962002</v>
      </c>
      <c r="N502" s="368">
        <f>SUM(N499:N501)</f>
        <v>84709695</v>
      </c>
      <c r="O502" s="390"/>
      <c r="P502" s="393"/>
      <c r="Q502" s="370"/>
      <c r="R502" s="143"/>
      <c r="S502" s="143"/>
      <c r="T502"/>
    </row>
    <row r="503" spans="1:20" x14ac:dyDescent="0.25">
      <c r="O503" s="394"/>
      <c r="P503" s="395"/>
      <c r="Q503" s="371"/>
      <c r="R503" s="143"/>
      <c r="S503" s="143"/>
      <c r="T503" s="2"/>
    </row>
    <row r="504" spans="1:20" ht="15.75" x14ac:dyDescent="0.25">
      <c r="O504" s="396"/>
      <c r="P504" s="397"/>
      <c r="Q504" s="372"/>
      <c r="R504" s="372"/>
      <c r="S504" s="394"/>
      <c r="T504" s="2"/>
    </row>
    <row r="505" spans="1:20" ht="15.75" x14ac:dyDescent="0.25">
      <c r="O505" s="383"/>
      <c r="P505" s="143"/>
      <c r="Q505" s="398"/>
      <c r="R505" s="370"/>
      <c r="S505" s="143"/>
      <c r="T505" s="105"/>
    </row>
    <row r="506" spans="1:20" ht="18.75" x14ac:dyDescent="0.3">
      <c r="M506" s="145"/>
      <c r="N506" s="145"/>
      <c r="O506" s="377"/>
      <c r="P506" s="380"/>
      <c r="Q506" s="399"/>
      <c r="R506" s="399"/>
      <c r="S506" s="400"/>
      <c r="T506" s="105"/>
    </row>
    <row r="507" spans="1:20" ht="15.75" x14ac:dyDescent="0.25">
      <c r="M507" s="373"/>
      <c r="N507" s="373"/>
      <c r="O507" s="146"/>
      <c r="P507" s="143"/>
      <c r="Q507" s="143"/>
      <c r="R507" s="143"/>
      <c r="S507" s="143"/>
    </row>
    <row r="508" spans="1:20" ht="15.75" x14ac:dyDescent="0.25">
      <c r="M508" s="188"/>
      <c r="N508" s="374"/>
      <c r="O508" s="377"/>
      <c r="P508" s="377"/>
      <c r="Q508" s="394"/>
      <c r="R508" s="394"/>
      <c r="S508" s="143"/>
    </row>
    <row r="509" spans="1:20" ht="15.75" x14ac:dyDescent="0.25">
      <c r="M509" s="372"/>
      <c r="N509" s="372"/>
      <c r="O509" s="401"/>
      <c r="P509" s="401"/>
      <c r="Q509" s="241"/>
      <c r="R509" s="143"/>
      <c r="S509" s="143"/>
      <c r="T509" s="44"/>
    </row>
    <row r="510" spans="1:20" ht="15.75" x14ac:dyDescent="0.25">
      <c r="M510" s="375"/>
      <c r="N510" s="375"/>
      <c r="O510" s="143"/>
      <c r="P510" s="145"/>
      <c r="Q510" s="377"/>
      <c r="R510" s="143"/>
      <c r="S510" s="143"/>
      <c r="T510" s="16"/>
    </row>
    <row r="511" spans="1:20" x14ac:dyDescent="0.25">
      <c r="M511" s="335"/>
      <c r="N511" s="335"/>
      <c r="O511" s="377"/>
      <c r="P511" s="143"/>
      <c r="Q511" s="143"/>
      <c r="R511" s="143"/>
      <c r="S511" s="143"/>
    </row>
    <row r="512" spans="1:20" x14ac:dyDescent="0.25">
      <c r="M512" s="145"/>
      <c r="N512" s="145"/>
      <c r="O512" s="93"/>
      <c r="P512" s="91"/>
      <c r="Q512" s="44"/>
      <c r="T512" s="2"/>
    </row>
    <row r="513" spans="12:20" x14ac:dyDescent="0.25">
      <c r="M513" s="145"/>
      <c r="N513" s="145"/>
      <c r="P513" s="309"/>
      <c r="Q513" s="376"/>
      <c r="T513" s="2"/>
    </row>
    <row r="514" spans="12:20" x14ac:dyDescent="0.25">
      <c r="L514" s="44"/>
      <c r="M514" s="377"/>
      <c r="N514" s="377"/>
      <c r="P514" s="59"/>
      <c r="Q514" s="143"/>
      <c r="S514" s="16"/>
    </row>
    <row r="515" spans="12:20" x14ac:dyDescent="0.25">
      <c r="M515" s="145"/>
      <c r="N515" s="145"/>
      <c r="P515" s="378"/>
      <c r="Q515" s="143"/>
    </row>
    <row r="516" spans="12:20" x14ac:dyDescent="0.25">
      <c r="M516" s="377"/>
      <c r="N516" s="145"/>
    </row>
    <row r="517" spans="12:20" x14ac:dyDescent="0.25">
      <c r="M517" s="145"/>
      <c r="N517" s="145"/>
    </row>
    <row r="518" spans="12:20" ht="15.75" x14ac:dyDescent="0.25">
      <c r="M518" s="145"/>
      <c r="N518" s="145"/>
      <c r="P518" s="5"/>
    </row>
    <row r="519" spans="12:20" ht="15.75" x14ac:dyDescent="0.25">
      <c r="M519" s="145"/>
      <c r="N519" s="145"/>
      <c r="P519" s="379"/>
    </row>
    <row r="520" spans="12:20" ht="15.75" x14ac:dyDescent="0.25">
      <c r="M520" s="145"/>
      <c r="N520" s="145"/>
      <c r="O520" s="90"/>
      <c r="P520" s="379"/>
    </row>
    <row r="521" spans="12:20" ht="15.75" x14ac:dyDescent="0.25">
      <c r="M521" s="377"/>
      <c r="N521" s="377"/>
      <c r="O521" s="310"/>
      <c r="P521" s="109"/>
    </row>
    <row r="522" spans="12:20" ht="15.75" x14ac:dyDescent="0.25">
      <c r="M522" s="377"/>
      <c r="N522" s="145"/>
      <c r="P522" s="5"/>
    </row>
    <row r="523" spans="12:20" ht="15.75" x14ac:dyDescent="0.25">
      <c r="M523" s="380"/>
      <c r="N523" s="380"/>
      <c r="O523" s="33"/>
      <c r="P523" s="5"/>
    </row>
    <row r="524" spans="12:20" x14ac:dyDescent="0.25">
      <c r="M524" s="145"/>
      <c r="N524" s="145"/>
    </row>
    <row r="525" spans="12:20" x14ac:dyDescent="0.25">
      <c r="M525" s="145"/>
      <c r="N525" s="145"/>
    </row>
    <row r="526" spans="12:20" x14ac:dyDescent="0.25">
      <c r="M526" s="145"/>
      <c r="N526" s="145"/>
    </row>
    <row r="527" spans="12:20" x14ac:dyDescent="0.25">
      <c r="M527" s="145"/>
      <c r="N527" s="145"/>
      <c r="P527" s="143"/>
      <c r="Q527" s="143"/>
    </row>
    <row r="528" spans="12:20" ht="15.75" x14ac:dyDescent="0.25">
      <c r="M528" s="145"/>
      <c r="N528" s="145"/>
      <c r="P528" s="187"/>
      <c r="Q528" s="187"/>
    </row>
    <row r="529" spans="13:17" x14ac:dyDescent="0.25">
      <c r="M529" s="145"/>
      <c r="N529" s="145"/>
      <c r="P529" s="241"/>
      <c r="Q529" s="143"/>
    </row>
    <row r="530" spans="13:17" x14ac:dyDescent="0.25">
      <c r="M530" s="145"/>
      <c r="N530" s="145"/>
      <c r="P530" s="381"/>
      <c r="Q530" s="402"/>
    </row>
    <row r="531" spans="13:17" x14ac:dyDescent="0.25">
      <c r="M531" s="145"/>
      <c r="N531" s="145"/>
      <c r="P531" s="381"/>
      <c r="Q531" s="362"/>
    </row>
    <row r="532" spans="13:17" x14ac:dyDescent="0.25">
      <c r="M532" s="145"/>
      <c r="N532" s="145"/>
      <c r="P532" s="381"/>
      <c r="Q532" s="362"/>
    </row>
    <row r="533" spans="13:17" x14ac:dyDescent="0.25">
      <c r="M533" s="145"/>
      <c r="N533" s="145"/>
      <c r="P533" s="143"/>
      <c r="Q533" s="362"/>
    </row>
    <row r="534" spans="13:17" x14ac:dyDescent="0.25">
      <c r="M534" s="145"/>
      <c r="N534" s="145"/>
      <c r="P534" s="241"/>
      <c r="Q534" s="143"/>
    </row>
    <row r="535" spans="13:17" x14ac:dyDescent="0.25">
      <c r="M535" s="145"/>
      <c r="N535" s="145"/>
      <c r="P535" s="381"/>
      <c r="Q535" s="143"/>
    </row>
    <row r="536" spans="13:17" x14ac:dyDescent="0.25">
      <c r="M536" s="145"/>
      <c r="N536" s="145"/>
      <c r="P536" s="381"/>
      <c r="Q536" s="143"/>
    </row>
    <row r="537" spans="13:17" x14ac:dyDescent="0.25">
      <c r="M537" s="145"/>
      <c r="N537" s="145"/>
      <c r="P537" s="381"/>
      <c r="Q537" s="143"/>
    </row>
    <row r="538" spans="13:17" x14ac:dyDescent="0.25">
      <c r="M538" s="145"/>
      <c r="N538" s="145"/>
      <c r="P538" s="381"/>
      <c r="Q538" s="143"/>
    </row>
    <row r="539" spans="13:17" x14ac:dyDescent="0.25">
      <c r="M539" s="145"/>
      <c r="N539" s="145"/>
      <c r="P539" s="381"/>
      <c r="Q539" s="143"/>
    </row>
    <row r="540" spans="13:17" x14ac:dyDescent="0.25">
      <c r="M540" s="145"/>
      <c r="N540" s="145"/>
      <c r="P540" s="335"/>
      <c r="Q540" s="362"/>
    </row>
    <row r="541" spans="13:17" ht="18.75" x14ac:dyDescent="0.3">
      <c r="M541" s="145"/>
      <c r="N541" s="145"/>
      <c r="P541" s="382"/>
      <c r="Q541" s="399"/>
    </row>
    <row r="542" spans="13:17" x14ac:dyDescent="0.25">
      <c r="P542" s="143"/>
      <c r="Q542" s="143"/>
    </row>
    <row r="543" spans="13:17" x14ac:dyDescent="0.25">
      <c r="P543" s="143"/>
      <c r="Q543" s="143"/>
    </row>
    <row r="544" spans="13:17" x14ac:dyDescent="0.25">
      <c r="P544" s="143"/>
      <c r="Q544" s="143"/>
    </row>
    <row r="545" spans="16:17" x14ac:dyDescent="0.25">
      <c r="P545" s="143"/>
      <c r="Q545" s="143"/>
    </row>
    <row r="546" spans="16:17" x14ac:dyDescent="0.25">
      <c r="P546" s="143"/>
      <c r="Q546" s="143"/>
    </row>
    <row r="547" spans="16:17" x14ac:dyDescent="0.25">
      <c r="P547" s="143"/>
      <c r="Q547" s="143"/>
    </row>
    <row r="548" spans="16:17" x14ac:dyDescent="0.25">
      <c r="P548" s="143"/>
      <c r="Q548" s="143"/>
    </row>
    <row r="549" spans="16:17" x14ac:dyDescent="0.25">
      <c r="P549" s="143"/>
      <c r="Q549" s="143"/>
    </row>
    <row r="550" spans="16:17" x14ac:dyDescent="0.25">
      <c r="P550" s="143"/>
      <c r="Q550" s="143"/>
    </row>
    <row r="551" spans="16:17" x14ac:dyDescent="0.25">
      <c r="P551" s="143"/>
      <c r="Q551" s="143"/>
    </row>
    <row r="552" spans="16:17" x14ac:dyDescent="0.25">
      <c r="P552" s="143"/>
      <c r="Q552" s="143"/>
    </row>
    <row r="553" spans="16:17" x14ac:dyDescent="0.25">
      <c r="P553" s="143"/>
      <c r="Q553" s="143"/>
    </row>
    <row r="554" spans="16:17" x14ac:dyDescent="0.25">
      <c r="P554" s="143"/>
      <c r="Q554" s="143"/>
    </row>
    <row r="555" spans="16:17" x14ac:dyDescent="0.25">
      <c r="P555" s="143"/>
      <c r="Q555" s="143"/>
    </row>
    <row r="556" spans="16:17" x14ac:dyDescent="0.25">
      <c r="P556" s="143"/>
      <c r="Q556" s="143"/>
    </row>
    <row r="557" spans="16:17" x14ac:dyDescent="0.25">
      <c r="P557" s="143"/>
      <c r="Q557" s="143"/>
    </row>
    <row r="558" spans="16:17" x14ac:dyDescent="0.25">
      <c r="P558" s="143"/>
      <c r="Q558" s="143"/>
    </row>
    <row r="559" spans="16:17" x14ac:dyDescent="0.25">
      <c r="P559" s="143"/>
      <c r="Q559" s="143"/>
    </row>
    <row r="560" spans="16:17" x14ac:dyDescent="0.25">
      <c r="P560" s="143"/>
      <c r="Q560" s="143"/>
    </row>
    <row r="561" spans="16:17" x14ac:dyDescent="0.25">
      <c r="P561" s="143"/>
      <c r="Q561" s="143"/>
    </row>
    <row r="562" spans="16:17" x14ac:dyDescent="0.25">
      <c r="P562" s="143"/>
      <c r="Q562" s="143"/>
    </row>
  </sheetData>
  <mergeCells count="15">
    <mergeCell ref="A187:N187"/>
    <mergeCell ref="A3:N3"/>
    <mergeCell ref="A9:N9"/>
    <mergeCell ref="A93:N93"/>
    <mergeCell ref="A94:N94"/>
    <mergeCell ref="A98:N98"/>
    <mergeCell ref="A360:N360"/>
    <mergeCell ref="A428:N428"/>
    <mergeCell ref="A433:N433"/>
    <mergeCell ref="A188:N188"/>
    <mergeCell ref="A194:N194"/>
    <mergeCell ref="A276:N276"/>
    <mergeCell ref="A281:N281"/>
    <mergeCell ref="A354:N354"/>
    <mergeCell ref="A355:N355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TOTAL TODOS LOS PROGRAMAS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ejecucion</dc:creator>
  <cp:lastModifiedBy>Kelvin Julio Roa</cp:lastModifiedBy>
  <dcterms:created xsi:type="dcterms:W3CDTF">2015-06-30T17:50:31Z</dcterms:created>
  <dcterms:modified xsi:type="dcterms:W3CDTF">2015-07-02T12:50:44Z</dcterms:modified>
</cp:coreProperties>
</file>