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ciomartinez\Desktop\"/>
    </mc:Choice>
  </mc:AlternateContent>
  <xr:revisionPtr revIDLastSave="0" documentId="8_{2514BBF6-F8DC-443D-A78D-2737E6B7171E}" xr6:coauthVersionLast="47" xr6:coauthVersionMax="47" xr10:uidLastSave="{00000000-0000-0000-0000-000000000000}"/>
  <bookViews>
    <workbookView xWindow="-120" yWindow="-120" windowWidth="20730" windowHeight="11160" xr2:uid="{E0967C89-D073-45D4-A523-E9A987E910B2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80" i="1" l="1"/>
  <c r="P79" i="1"/>
  <c r="P78" i="1"/>
  <c r="P77" i="1"/>
  <c r="K76" i="1"/>
  <c r="J76" i="1"/>
  <c r="I76" i="1"/>
  <c r="H76" i="1"/>
  <c r="G76" i="1"/>
  <c r="F76" i="1"/>
  <c r="E76" i="1"/>
  <c r="D76" i="1"/>
  <c r="P76" i="1" s="1"/>
  <c r="C76" i="1"/>
  <c r="B76" i="1"/>
  <c r="P75" i="1"/>
  <c r="P74" i="1"/>
  <c r="P73" i="1"/>
  <c r="P72" i="1"/>
  <c r="P71" i="1"/>
  <c r="P70" i="1"/>
  <c r="P69" i="1"/>
  <c r="P68" i="1"/>
  <c r="P67" i="1"/>
  <c r="P66" i="1"/>
  <c r="P65" i="1"/>
  <c r="P64" i="1"/>
  <c r="P63" i="1"/>
  <c r="P62" i="1"/>
  <c r="P61" i="1"/>
  <c r="O60" i="1"/>
  <c r="N60" i="1"/>
  <c r="M60" i="1"/>
  <c r="L60" i="1"/>
  <c r="K60" i="1"/>
  <c r="J60" i="1"/>
  <c r="I60" i="1"/>
  <c r="H60" i="1"/>
  <c r="G60" i="1"/>
  <c r="F60" i="1"/>
  <c r="E60" i="1"/>
  <c r="D60" i="1"/>
  <c r="P60" i="1" s="1"/>
  <c r="C60" i="1"/>
  <c r="B60" i="1"/>
  <c r="P59" i="1"/>
  <c r="P58" i="1"/>
  <c r="P57" i="1"/>
  <c r="P56" i="1"/>
  <c r="P55" i="1"/>
  <c r="P54" i="1"/>
  <c r="P53" i="1"/>
  <c r="P52" i="1"/>
  <c r="P51" i="1"/>
  <c r="O50" i="1"/>
  <c r="N50" i="1"/>
  <c r="M50" i="1"/>
  <c r="L50" i="1"/>
  <c r="K50" i="1"/>
  <c r="J50" i="1"/>
  <c r="I50" i="1"/>
  <c r="H50" i="1"/>
  <c r="G50" i="1"/>
  <c r="F50" i="1"/>
  <c r="E50" i="1"/>
  <c r="D50" i="1"/>
  <c r="P50" i="1" s="1"/>
  <c r="C50" i="1"/>
  <c r="B50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O24" i="1"/>
  <c r="N24" i="1"/>
  <c r="M24" i="1"/>
  <c r="L24" i="1"/>
  <c r="K24" i="1"/>
  <c r="J24" i="1"/>
  <c r="I24" i="1"/>
  <c r="H24" i="1"/>
  <c r="G24" i="1"/>
  <c r="F24" i="1"/>
  <c r="E24" i="1"/>
  <c r="D24" i="1"/>
  <c r="P24" i="1" s="1"/>
  <c r="C24" i="1"/>
  <c r="B24" i="1"/>
  <c r="P23" i="1"/>
  <c r="P22" i="1"/>
  <c r="P21" i="1"/>
  <c r="P20" i="1"/>
  <c r="P19" i="1"/>
  <c r="P18" i="1"/>
  <c r="P17" i="1"/>
  <c r="P16" i="1"/>
  <c r="P15" i="1"/>
  <c r="O14" i="1"/>
  <c r="N14" i="1"/>
  <c r="M14" i="1"/>
  <c r="L14" i="1"/>
  <c r="K14" i="1"/>
  <c r="J14" i="1"/>
  <c r="I14" i="1"/>
  <c r="H14" i="1"/>
  <c r="G14" i="1"/>
  <c r="F14" i="1"/>
  <c r="E14" i="1"/>
  <c r="D14" i="1"/>
  <c r="P14" i="1" s="1"/>
  <c r="C14" i="1"/>
  <c r="B14" i="1"/>
  <c r="P13" i="1"/>
  <c r="P12" i="1"/>
  <c r="P11" i="1"/>
  <c r="P10" i="1"/>
  <c r="P9" i="1"/>
  <c r="O8" i="1"/>
  <c r="O7" i="1" s="1"/>
  <c r="O81" i="1" s="1"/>
  <c r="N8" i="1"/>
  <c r="N7" i="1" s="1"/>
  <c r="N81" i="1" s="1"/>
  <c r="M8" i="1"/>
  <c r="L8" i="1"/>
  <c r="K8" i="1"/>
  <c r="K7" i="1" s="1"/>
  <c r="K81" i="1" s="1"/>
  <c r="J8" i="1"/>
  <c r="J7" i="1" s="1"/>
  <c r="J81" i="1" s="1"/>
  <c r="I8" i="1"/>
  <c r="I7" i="1" s="1"/>
  <c r="I81" i="1" s="1"/>
  <c r="H8" i="1"/>
  <c r="H7" i="1" s="1"/>
  <c r="H81" i="1" s="1"/>
  <c r="G8" i="1"/>
  <c r="G7" i="1" s="1"/>
  <c r="G81" i="1" s="1"/>
  <c r="F8" i="1"/>
  <c r="F7" i="1" s="1"/>
  <c r="F81" i="1" s="1"/>
  <c r="E8" i="1"/>
  <c r="P8" i="1" s="1"/>
  <c r="D8" i="1"/>
  <c r="C8" i="1"/>
  <c r="C7" i="1" s="1"/>
  <c r="C81" i="1" s="1"/>
  <c r="B8" i="1"/>
  <c r="B7" i="1" s="1"/>
  <c r="B81" i="1" s="1"/>
  <c r="M7" i="1"/>
  <c r="M81" i="1" s="1"/>
  <c r="L7" i="1"/>
  <c r="L81" i="1" s="1"/>
  <c r="E7" i="1"/>
  <c r="E81" i="1" s="1"/>
  <c r="D7" i="1"/>
  <c r="D81" i="1" s="1"/>
  <c r="P7" i="1" l="1"/>
  <c r="P81" i="1" s="1"/>
</calcChain>
</file>

<file path=xl/sharedStrings.xml><?xml version="1.0" encoding="utf-8"?>
<sst xmlns="http://schemas.openxmlformats.org/spreadsheetml/2006/main" count="105" uniqueCount="104">
  <si>
    <t>MINISTERIO DE AGRICULTURA</t>
  </si>
  <si>
    <t>INSTITUTO AGRARIO DOMINICANO</t>
  </si>
  <si>
    <t xml:space="preserve">Ejecución de Gastos y Aplicaciones Financieras </t>
  </si>
  <si>
    <t>En RD$</t>
  </si>
  <si>
    <t>DETALLE</t>
  </si>
  <si>
    <t>Presupuesto Aprobado</t>
  </si>
  <si>
    <t>Presupuesto Modificado</t>
  </si>
  <si>
    <t xml:space="preserve">Gasto devengado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</si>
  <si>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</si>
  <si>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</si>
  <si>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</si>
  <si>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</si>
  <si>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</si>
  <si>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</si>
  <si>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</si>
  <si>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</si>
  <si>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</si>
  <si>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</si>
  <si>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</si>
  <si>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</si>
  <si>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Total 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</si>
  <si>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</si>
  <si>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</si>
  <si>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</si>
  <si>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</si>
  <si>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</si>
  <si>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</si>
  <si>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</si>
  <si>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</si>
  <si>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</si>
  <si>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</si>
  <si>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</si>
  <si>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</si>
  <si>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</si>
  <si>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</si>
  <si>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</si>
  <si>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</si>
  <si>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</si>
  <si>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</si>
  <si>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</si>
  <si>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</si>
  <si>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</si>
  <si>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</si>
  <si>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</si>
  <si>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</si>
  <si>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</si>
  <si>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</si>
  <si>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</si>
  <si>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</si>
  <si>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</si>
  <si>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</si>
  <si>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</si>
  <si>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</si>
  <si>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</si>
  <si>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</si>
  <si>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</si>
  <si>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</si>
  <si>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</si>
  <si>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</si>
  <si>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</si>
  <si>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</si>
  <si>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</si>
  <si>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</si>
  <si>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</si>
  <si>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</si>
  <si>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</si>
  <si>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</si>
  <si>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</si>
  <si>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</si>
  <si>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</si>
  <si>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</si>
  <si>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</si>
  <si>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</si>
  <si>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</si>
  <si>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</si>
  <si>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</si>
  <si>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</si>
  <si>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</si>
  <si>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</si>
  <si>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</si>
  <si>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</si>
  <si>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</si>
  <si>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</si>
  <si>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</si>
  <si>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</si>
  <si>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</si>
  <si>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</si>
  <si>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</si>
  <si>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</si>
  <si>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</si>
  <si>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</si>
  <si>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</si>
  <si>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</si>
  <si>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</si>
  <si>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</si>
  <si>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general</t>
  </si>
  <si>
    <t>___________________________________________</t>
  </si>
  <si>
    <t>___________________________________________________</t>
  </si>
  <si>
    <t xml:space="preserve">  ING. YRENE LOPEZ SAN PABLO</t>
  </si>
  <si>
    <t xml:space="preserve"> LIC. ADILÉ A. CRUCETA ABBOTT</t>
  </si>
  <si>
    <t>ENC. DE PLANIFICACIÓN Y DESARROLLO</t>
  </si>
  <si>
    <t xml:space="preserve"> DIRECTOR  ADMINISTRATIVO  FINANCIERO</t>
  </si>
  <si>
    <t>AGRON. FRANCISCO GUILLERMO GARCIA GARCIA</t>
  </si>
  <si>
    <t>DIRECTOR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</si>
</sst>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2"/>
      <color rgb="FF000000"/>
      <name val="Calibri"/>
      <family val="2"/>
      <scheme val="minor"/>
    </font>
    <font>
      <b/>
      <sz val="16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4"/>
      <name val="Times New Roman"/>
      <family val="1"/>
    </font>
    <font>
      <b/>
      <sz val="8"/>
      <color theme="1"/>
      <name val="Times New Roman"/>
      <family val="1"/>
    </font>
    <font>
      <sz val="8"/>
      <name val="Times New Roman"/>
      <family val="1"/>
    </font>
    <font>
      <sz val="8"/>
      <color theme="1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4" tint="0.39997558519241921"/>
      </bottom>
      <diagonal/>
    </border>
    <border>
      <left/>
      <right style="thin">
        <color theme="0"/>
      </right>
      <top/>
      <bottom/>
      <diagonal/>
    </border>
    <border>
      <left/>
      <right/>
      <top style="thin">
        <color theme="0"/>
      </top>
      <bottom/>
      <diagonal/>
    </border>
    <border>
      <left/>
      <right/>
      <top style="thin">
        <color theme="4" tint="0.39997558519241921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7">
    <xf numFmtId="0" fontId="0" fillId="0" borderId="0" xfId="0"/>
    <xf numFmtId="43" fontId="2" fillId="0" borderId="1" xfId="1" applyFont="1" applyBorder="1" applyAlignment="1">
      <alignment horizontal="center" vertical="center" wrapText="1" readingOrder="1"/>
    </xf>
    <xf numFmtId="43" fontId="2" fillId="0" borderId="0" xfId="1" applyFont="1" applyAlignment="1">
      <alignment horizontal="center" vertical="center" wrapText="1" readingOrder="1"/>
    </xf>
    <xf numFmtId="43" fontId="0" fillId="0" borderId="0" xfId="1" applyFont="1"/>
    <xf numFmtId="43" fontId="3" fillId="0" borderId="1" xfId="1" applyFont="1" applyBorder="1" applyAlignment="1">
      <alignment horizontal="center" vertical="top" wrapText="1" readingOrder="1"/>
    </xf>
    <xf numFmtId="43" fontId="3" fillId="0" borderId="0" xfId="1" applyFont="1" applyAlignment="1">
      <alignment horizontal="center" vertical="top" wrapText="1" readingOrder="1"/>
    </xf>
    <xf numFmtId="43" fontId="4" fillId="0" borderId="1" xfId="1" applyFont="1" applyBorder="1" applyAlignment="1">
      <alignment horizontal="center" vertical="top" wrapText="1" readingOrder="1"/>
    </xf>
    <xf numFmtId="43" fontId="4" fillId="0" borderId="0" xfId="1" applyFont="1" applyAlignment="1">
      <alignment horizontal="center" vertical="top" wrapText="1" readingOrder="1"/>
    </xf>
    <xf numFmtId="43" fontId="5" fillId="2" borderId="2" xfId="1" applyFont="1" applyFill="1" applyBorder="1" applyAlignment="1">
      <alignment vertical="center"/>
    </xf>
    <xf numFmtId="43" fontId="5" fillId="2" borderId="2" xfId="1" applyFont="1" applyFill="1" applyBorder="1" applyAlignment="1">
      <alignment horizontal="center" vertical="center" wrapText="1"/>
    </xf>
    <xf numFmtId="43" fontId="5" fillId="2" borderId="3" xfId="1" applyFont="1" applyFill="1" applyBorder="1" applyAlignment="1">
      <alignment horizontal="center" vertical="center" wrapText="1"/>
    </xf>
    <xf numFmtId="43" fontId="5" fillId="3" borderId="4" xfId="1" applyFont="1" applyFill="1" applyBorder="1" applyAlignment="1">
      <alignment horizontal="center" vertical="center"/>
    </xf>
    <xf numFmtId="43" fontId="5" fillId="3" borderId="5" xfId="1" applyFont="1" applyFill="1" applyBorder="1" applyAlignment="1">
      <alignment horizontal="center" vertical="center"/>
    </xf>
    <xf numFmtId="43" fontId="5" fillId="3" borderId="6" xfId="1" applyFont="1" applyFill="1" applyBorder="1" applyAlignment="1">
      <alignment horizontal="center" vertical="center"/>
    </xf>
    <xf numFmtId="43" fontId="5" fillId="2" borderId="7" xfId="1" applyFont="1" applyFill="1" applyBorder="1" applyAlignment="1">
      <alignment horizontal="center" vertical="center" wrapText="1"/>
    </xf>
    <xf numFmtId="43" fontId="5" fillId="2" borderId="8" xfId="1" applyFont="1" applyFill="1" applyBorder="1" applyAlignment="1">
      <alignment horizontal="center" vertical="center" wrapText="1"/>
    </xf>
    <xf numFmtId="43" fontId="5" fillId="3" borderId="2" xfId="1" applyFont="1" applyFill="1" applyBorder="1" applyAlignment="1">
      <alignment horizontal="center"/>
    </xf>
    <xf numFmtId="43" fontId="5" fillId="3" borderId="9" xfId="1" applyFont="1" applyFill="1" applyBorder="1" applyAlignment="1">
      <alignment horizontal="center"/>
    </xf>
    <xf numFmtId="43" fontId="5" fillId="3" borderId="3" xfId="1" applyFont="1" applyFill="1" applyBorder="1" applyAlignment="1">
      <alignment horizontal="center"/>
    </xf>
    <xf numFmtId="43" fontId="6" fillId="0" borderId="10" xfId="1" applyFont="1" applyBorder="1" applyAlignment="1"/>
    <xf numFmtId="43" fontId="6" fillId="0" borderId="10" xfId="1" applyFont="1" applyBorder="1" applyAlignment="1">
      <alignment horizontal="right"/>
    </xf>
    <xf numFmtId="43" fontId="6" fillId="0" borderId="0" xfId="1" applyFont="1" applyAlignment="1"/>
    <xf numFmtId="43" fontId="6" fillId="0" borderId="0" xfId="1" applyFont="1" applyAlignment="1">
      <alignment horizontal="right"/>
    </xf>
    <xf numFmtId="43" fontId="6" fillId="0" borderId="0" xfId="1" applyFont="1" applyBorder="1" applyAlignment="1">
      <alignment horizontal="right"/>
    </xf>
    <xf numFmtId="43" fontId="7" fillId="0" borderId="0" xfId="1" applyFont="1" applyAlignment="1"/>
    <xf numFmtId="43" fontId="7" fillId="0" borderId="0" xfId="1" applyFont="1" applyAlignment="1">
      <alignment horizontal="right"/>
    </xf>
    <xf numFmtId="43" fontId="7" fillId="0" borderId="11" xfId="1" applyFont="1" applyBorder="1" applyAlignment="1">
      <alignment horizontal="right"/>
    </xf>
    <xf numFmtId="43" fontId="7" fillId="0" borderId="0" xfId="1" applyFont="1" applyBorder="1" applyAlignment="1">
      <alignment horizontal="right"/>
    </xf>
    <xf numFmtId="43" fontId="0" fillId="0" borderId="12" xfId="1" applyFont="1" applyBorder="1"/>
    <xf numFmtId="43" fontId="7" fillId="0" borderId="0" xfId="1" applyFont="1"/>
    <xf numFmtId="43" fontId="5" fillId="2" borderId="13" xfId="1" applyFont="1" applyFill="1" applyBorder="1" applyAlignment="1">
      <alignment vertical="center"/>
    </xf>
    <xf numFmtId="43" fontId="5" fillId="2" borderId="13" xfId="1" applyFont="1" applyFill="1" applyBorder="1" applyAlignment="1">
      <alignment horizontal="right"/>
    </xf>
    <xf numFmtId="43" fontId="5" fillId="2" borderId="0" xfId="1" applyFont="1" applyFill="1" applyBorder="1" applyAlignment="1">
      <alignment horizontal="right"/>
    </xf>
    <xf numFmtId="43" fontId="5" fillId="2" borderId="0" xfId="1" applyFont="1" applyFill="1" applyBorder="1" applyAlignment="1">
      <alignment vertical="center"/>
    </xf>
    <xf numFmtId="43" fontId="8" fillId="0" borderId="0" xfId="1" applyFont="1"/>
    <xf numFmtId="43" fontId="9" fillId="0" borderId="0" xfId="1" applyFont="1" applyAlignment="1">
      <alignment horizontal="center"/>
    </xf>
    <xf numFmtId="43" fontId="10" fillId="0" borderId="0" xfId="1" applyFont="1" applyAlignment="1">
      <alignment horizontal="center"/>
    </xf>
    <xf numFmtId="43" fontId="11" fillId="0" borderId="0" xfId="1" applyFont="1" applyAlignment="1">
      <alignment horizontal="center"/>
    </xf>
    <xf numFmtId="43" fontId="12" fillId="0" borderId="0" xfId="1" applyFont="1" applyAlignment="1">
      <alignment horizontal="center"/>
    </xf>
    <xf numFmtId="43" fontId="13" fillId="0" borderId="0" xfId="1" applyFont="1" applyAlignment="1">
      <alignment horizontal="center"/>
    </xf>
    <xf numFmtId="43" fontId="14" fillId="0" borderId="0" xfId="1" applyFont="1"/>
    <xf numFmtId="43" fontId="15" fillId="0" borderId="0" xfId="1" applyFont="1" applyAlignment="1">
      <alignment horizontal="center" wrapText="1"/>
    </xf>
    <xf numFmtId="43" fontId="15" fillId="0" borderId="0" xfId="1" applyFont="1" applyAlignment="1">
      <alignment horizontal="right" wrapText="1"/>
    </xf>
    <xf numFmtId="43" fontId="13" fillId="0" borderId="0" xfId="1" applyFont="1" applyAlignment="1">
      <alignment horizontal="center"/>
    </xf>
    <xf numFmtId="43" fontId="12" fillId="0" borderId="0" xfId="1" applyFont="1"/>
    <xf numFmtId="43" fontId="13" fillId="0" borderId="0" xfId="1" applyFont="1" applyAlignment="1">
      <alignment horizontal="left"/>
    </xf>
    <xf numFmtId="43" fontId="13" fillId="0" borderId="0" xfId="1" applyFont="1" applyAlignment="1">
      <alignment horizontal="right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933450</xdr:colOff>
      <xdr:row>0</xdr:row>
      <xdr:rowOff>47625</xdr:rowOff>
    </xdr:from>
    <xdr:to>
      <xdr:col>0</xdr:col>
      <xdr:colOff>2147512</xdr:colOff>
      <xdr:row>3</xdr:row>
      <xdr:rowOff>142875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42B4B5C-8A98-452B-909A-82A02B3D7F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33450" y="47625"/>
          <a:ext cx="1214062" cy="923925"/>
        </a:xfrm>
        <a:prstGeom prst="rect">
          <a:avLst/>
        </a:prstGeom>
      </xdr:spPr>
    </xdr:pic>
    <xdr:clientData/>
  </xdr:twoCellAnchor>
  <xdr:oneCellAnchor>
    <xdr:from>
      <xdr:col>13</xdr:col>
      <xdr:colOff>419100</xdr:colOff>
      <xdr:row>0</xdr:row>
      <xdr:rowOff>123825</xdr:rowOff>
    </xdr:from>
    <xdr:ext cx="864254" cy="819192"/>
    <xdr:pic>
      <xdr:nvPicPr>
        <xdr:cNvPr id="3" name="Imagen 2">
          <a:extLst>
            <a:ext uri="{FF2B5EF4-FFF2-40B4-BE49-F238E27FC236}">
              <a16:creationId xmlns:a16="http://schemas.microsoft.com/office/drawing/2014/main" id="{5D9B15D4-50CA-4532-8981-B2F7D3D834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316075" y="123825"/>
          <a:ext cx="864254" cy="819192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9D8B4D-B2CC-4703-B19C-BD00BF719BE6}">
  <dimension ref="A1:Q92"/>
  <sheetViews>
    <sheetView tabSelected="1" topLeftCell="D73" workbookViewId="0">
      <selection sqref="A1:XFD1048576"/>
    </sheetView>
  </sheetViews>
  <sheetFormatPr baseColWidth="10" defaultColWidth="11.42578125" defaultRowHeight="15" x14ac:dyDescent="0.25"/>
  <cols>
    <col min="1" max="1" width="54.28515625" style="3" customWidth="1"/>
    <col min="2" max="2" width="14.140625" style="3" bestFit="1" customWidth="1"/>
    <col min="3" max="3" width="12.85546875" style="3" bestFit="1" customWidth="1"/>
    <col min="4" max="4" width="12" style="3" bestFit="1" customWidth="1"/>
    <col min="5" max="6" width="12.85546875" style="3" bestFit="1" customWidth="1"/>
    <col min="7" max="7" width="12" style="3" bestFit="1" customWidth="1"/>
    <col min="8" max="8" width="12.85546875" style="3" bestFit="1" customWidth="1"/>
    <col min="9" max="9" width="12" style="3" bestFit="1" customWidth="1"/>
    <col min="10" max="12" width="12.85546875" style="3" bestFit="1" customWidth="1"/>
    <col min="13" max="13" width="14" style="3" customWidth="1"/>
    <col min="14" max="14" width="9.28515625" style="3" customWidth="1"/>
    <col min="15" max="15" width="7.7109375" style="3" customWidth="1"/>
    <col min="16" max="16" width="14.140625" style="3" bestFit="1" customWidth="1"/>
    <col min="17" max="16384" width="11.42578125" style="3"/>
  </cols>
  <sheetData>
    <row r="1" spans="1:17" ht="28.5" customHeight="1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7" ht="21" customHeight="1" x14ac:dyDescent="0.25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1:17" ht="15.75" customHeight="1" x14ac:dyDescent="0.25">
      <c r="A3" s="6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</row>
    <row r="4" spans="1:17" ht="15.75" customHeight="1" x14ac:dyDescent="0.25">
      <c r="A4" s="7" t="s">
        <v>3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5" spans="1:17" ht="25.5" customHeight="1" x14ac:dyDescent="0.25">
      <c r="A5" s="8" t="s">
        <v>4</v>
      </c>
      <c r="B5" s="9" t="s">
        <v>5</v>
      </c>
      <c r="C5" s="10" t="s">
        <v>6</v>
      </c>
      <c r="D5" s="11" t="s">
        <v>7</v>
      </c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3"/>
    </row>
    <row r="6" spans="1:17" x14ac:dyDescent="0.25">
      <c r="A6" s="8"/>
      <c r="B6" s="14"/>
      <c r="C6" s="15"/>
      <c r="D6" s="16" t="s">
        <v>8</v>
      </c>
      <c r="E6" s="16" t="s">
        <v>9</v>
      </c>
      <c r="F6" s="16" t="s">
        <v>10</v>
      </c>
      <c r="G6" s="16" t="s">
        <v>11</v>
      </c>
      <c r="H6" s="17" t="s">
        <v>12</v>
      </c>
      <c r="I6" s="16" t="s">
        <v>13</v>
      </c>
      <c r="J6" s="17" t="s">
        <v>14</v>
      </c>
      <c r="K6" s="16" t="s">
        <v>15</v>
      </c>
      <c r="L6" s="16" t="s">
        <v>16</v>
      </c>
      <c r="M6" s="16" t="s">
        <v>17</v>
      </c>
      <c r="N6" s="16" t="s">
        <v>18</v>
      </c>
      <c r="O6" s="17" t="s">
        <v>19</v>
      </c>
      <c r="P6" s="18" t="s">
        <v>20</v>
      </c>
    </row>
    <row r="7" spans="1:17" x14ac:dyDescent="0.25">
      <c r="A7" s="19" t="s">
        <v>21</v>
      </c>
      <c r="B7" s="20">
        <f>+B8+B14+B24+B50+B60+B72</f>
        <v>2108317326</v>
      </c>
      <c r="C7" s="20">
        <f>+C8+C14+C24+C50+C60+C72+C76</f>
        <v>428887387</v>
      </c>
      <c r="D7" s="20">
        <f>+D8+D14+D24+D50+D60+D72+D76</f>
        <v>84624677.25</v>
      </c>
      <c r="E7" s="20">
        <f t="shared" ref="E7:J7" si="0">+E8+E14+E24+E50+E60+E72</f>
        <v>106834187.47</v>
      </c>
      <c r="F7" s="20">
        <f t="shared" si="0"/>
        <v>108501471.2</v>
      </c>
      <c r="G7" s="20">
        <f t="shared" si="0"/>
        <v>89970919.689999983</v>
      </c>
      <c r="H7" s="20">
        <f t="shared" si="0"/>
        <v>103641433.19999999</v>
      </c>
      <c r="I7" s="20">
        <f t="shared" si="0"/>
        <v>26446625.109999999</v>
      </c>
      <c r="J7" s="20">
        <f t="shared" si="0"/>
        <v>234980819.18000001</v>
      </c>
      <c r="K7" s="20">
        <f>+K8+K14+K24+K50+K60+K72+K76</f>
        <v>178336884.76999998</v>
      </c>
      <c r="L7" s="20">
        <f t="shared" ref="L7:P7" si="1">+L8+L14+L24+L50+L60+L72+L76</f>
        <v>168548363.28</v>
      </c>
      <c r="M7" s="20">
        <f t="shared" si="1"/>
        <v>134953419.91999999</v>
      </c>
      <c r="N7" s="20">
        <f t="shared" si="1"/>
        <v>0</v>
      </c>
      <c r="O7" s="20">
        <f t="shared" si="1"/>
        <v>0</v>
      </c>
      <c r="P7" s="20">
        <f t="shared" si="1"/>
        <v>1237446001.0699999</v>
      </c>
    </row>
    <row r="8" spans="1:17" x14ac:dyDescent="0.25">
      <c r="A8" s="21" t="s">
        <v>22</v>
      </c>
      <c r="B8" s="22">
        <f>SUM(B9:B13)</f>
        <v>1365653853</v>
      </c>
      <c r="C8" s="22">
        <f>SUM(C9:C13)</f>
        <v>81516595.999999985</v>
      </c>
      <c r="D8" s="22">
        <f t="shared" ref="D8:J8" si="2">SUM(D9:D13)</f>
        <v>83687478.75</v>
      </c>
      <c r="E8" s="22">
        <f t="shared" si="2"/>
        <v>104566099.48</v>
      </c>
      <c r="F8" s="22">
        <f>SUM(F9:F13)</f>
        <v>103483319.87</v>
      </c>
      <c r="G8" s="22">
        <f>SUM(G9:G13)</f>
        <v>86196087.069999993</v>
      </c>
      <c r="H8" s="22">
        <f t="shared" si="2"/>
        <v>89073446.129999995</v>
      </c>
      <c r="I8" s="22">
        <f t="shared" si="2"/>
        <v>16390478.779999999</v>
      </c>
      <c r="J8" s="22">
        <f t="shared" si="2"/>
        <v>189815384.56999999</v>
      </c>
      <c r="K8" s="22">
        <f>SUM(K9:K13)</f>
        <v>141647283.88</v>
      </c>
      <c r="L8" s="22">
        <f t="shared" ref="L8:O8" si="3">SUM(L9:L13)</f>
        <v>129784365.75</v>
      </c>
      <c r="M8" s="22">
        <f t="shared" si="3"/>
        <v>113941256.94999999</v>
      </c>
      <c r="N8" s="22">
        <f t="shared" si="3"/>
        <v>0</v>
      </c>
      <c r="O8" s="22">
        <f t="shared" si="3"/>
        <v>0</v>
      </c>
      <c r="P8" s="23">
        <f>SUM(D8:O8)</f>
        <v>1058585201.23</v>
      </c>
    </row>
    <row r="9" spans="1:17" x14ac:dyDescent="0.25">
      <c r="A9" s="24" t="s">
        <v>23</v>
      </c>
      <c r="B9" s="25">
        <v>1146257839</v>
      </c>
      <c r="C9" s="25">
        <v>80458949.489999995</v>
      </c>
      <c r="D9" s="25">
        <v>71367066.370000005</v>
      </c>
      <c r="E9" s="25">
        <v>89476847.170000002</v>
      </c>
      <c r="F9" s="26">
        <v>88642480.5</v>
      </c>
      <c r="G9" s="25">
        <v>74700342.849999994</v>
      </c>
      <c r="H9" s="25">
        <v>76044433.170000002</v>
      </c>
      <c r="I9" s="25">
        <v>11908777.43</v>
      </c>
      <c r="J9" s="25">
        <v>163500280.63</v>
      </c>
      <c r="K9" s="25">
        <v>126853742.52</v>
      </c>
      <c r="L9" s="25">
        <v>111781024.04000001</v>
      </c>
      <c r="M9" s="25">
        <v>98352380.629999995</v>
      </c>
      <c r="N9" s="25"/>
      <c r="O9" s="25"/>
      <c r="P9" s="27">
        <f t="shared" ref="P9:P72" si="4">SUM(D9:O9)</f>
        <v>912627375.30999994</v>
      </c>
    </row>
    <row r="10" spans="1:17" x14ac:dyDescent="0.25">
      <c r="A10" s="24" t="s">
        <v>24</v>
      </c>
      <c r="B10" s="25">
        <v>58866359</v>
      </c>
      <c r="C10" s="25">
        <v>-103344.29</v>
      </c>
      <c r="D10" s="25">
        <v>1329000</v>
      </c>
      <c r="E10" s="25">
        <v>1329000</v>
      </c>
      <c r="F10" s="25">
        <v>1329000</v>
      </c>
      <c r="G10" s="25"/>
      <c r="H10" s="25">
        <v>1319000</v>
      </c>
      <c r="I10" s="25">
        <v>2658000</v>
      </c>
      <c r="J10" s="25">
        <v>1329000</v>
      </c>
      <c r="K10" s="25">
        <v>1372539.21</v>
      </c>
      <c r="L10" s="25">
        <v>1243500</v>
      </c>
      <c r="M10" s="25">
        <v>1429000</v>
      </c>
      <c r="N10" s="25"/>
      <c r="O10" s="25"/>
      <c r="P10" s="27">
        <f t="shared" si="4"/>
        <v>13338039.210000001</v>
      </c>
    </row>
    <row r="11" spans="1:17" x14ac:dyDescent="0.25">
      <c r="A11" s="24" t="s">
        <v>25</v>
      </c>
      <c r="B11" s="25">
        <v>900000</v>
      </c>
      <c r="C11" s="25"/>
      <c r="D11" s="25">
        <v>71250</v>
      </c>
      <c r="E11" s="25">
        <v>71250</v>
      </c>
      <c r="F11" s="25">
        <v>71250</v>
      </c>
      <c r="G11" s="25">
        <v>71250</v>
      </c>
      <c r="H11" s="25">
        <v>71250</v>
      </c>
      <c r="I11" s="25"/>
      <c r="J11" s="25"/>
      <c r="K11" s="25"/>
      <c r="L11" s="25"/>
      <c r="M11" s="25"/>
      <c r="N11" s="25"/>
      <c r="O11" s="25"/>
      <c r="P11" s="27">
        <f t="shared" si="4"/>
        <v>356250</v>
      </c>
      <c r="Q11" s="28"/>
    </row>
    <row r="12" spans="1:17" x14ac:dyDescent="0.25">
      <c r="A12" s="24" t="s">
        <v>26</v>
      </c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3">
        <f t="shared" si="4"/>
        <v>0</v>
      </c>
    </row>
    <row r="13" spans="1:17" x14ac:dyDescent="0.25">
      <c r="A13" s="24" t="s">
        <v>27</v>
      </c>
      <c r="B13" s="25">
        <v>159629655</v>
      </c>
      <c r="C13" s="25">
        <v>1160990.8</v>
      </c>
      <c r="D13" s="25">
        <v>10920162.380000001</v>
      </c>
      <c r="E13" s="25">
        <v>13689002.310000001</v>
      </c>
      <c r="F13" s="25">
        <v>13440589.369999999</v>
      </c>
      <c r="G13" s="25">
        <v>11424494.220000001</v>
      </c>
      <c r="H13" s="25">
        <v>11638762.960000001</v>
      </c>
      <c r="I13" s="25">
        <v>1823701.35</v>
      </c>
      <c r="J13" s="25">
        <v>24986103.940000001</v>
      </c>
      <c r="K13" s="25">
        <v>13421002.15</v>
      </c>
      <c r="L13" s="25">
        <v>16759841.710000001</v>
      </c>
      <c r="M13" s="25">
        <v>14159876.32</v>
      </c>
      <c r="N13" s="25"/>
      <c r="O13" s="25"/>
      <c r="P13" s="27">
        <f t="shared" si="4"/>
        <v>132263536.71000001</v>
      </c>
    </row>
    <row r="14" spans="1:17" x14ac:dyDescent="0.25">
      <c r="A14" s="21" t="s">
        <v>28</v>
      </c>
      <c r="B14" s="22">
        <f>SUM(B15:B23)</f>
        <v>342180581</v>
      </c>
      <c r="C14" s="22">
        <f>SUM(C15:C23)</f>
        <v>212254583.69000003</v>
      </c>
      <c r="D14" s="22">
        <f t="shared" ref="D14:J14" si="5">SUM(D15:D23)</f>
        <v>937198.5</v>
      </c>
      <c r="E14" s="22">
        <f t="shared" si="5"/>
        <v>2268087.9900000002</v>
      </c>
      <c r="F14" s="22">
        <f t="shared" si="5"/>
        <v>4679400.51</v>
      </c>
      <c r="G14" s="22">
        <f t="shared" si="5"/>
        <v>2260064.0500000003</v>
      </c>
      <c r="H14" s="22">
        <f t="shared" si="5"/>
        <v>4236305.72</v>
      </c>
      <c r="I14" s="22">
        <f t="shared" si="5"/>
        <v>5648089.4000000004</v>
      </c>
      <c r="J14" s="22">
        <f t="shared" si="5"/>
        <v>37225059.370000005</v>
      </c>
      <c r="K14" s="22">
        <f>SUM(K15:K23)</f>
        <v>24455703.880000003</v>
      </c>
      <c r="L14" s="22">
        <f t="shared" ref="L14:O14" si="6">SUM(L15:L23)</f>
        <v>20875253.239999998</v>
      </c>
      <c r="M14" s="22">
        <f t="shared" si="6"/>
        <v>19465626.649999999</v>
      </c>
      <c r="N14" s="22">
        <f t="shared" si="6"/>
        <v>0</v>
      </c>
      <c r="O14" s="22">
        <f t="shared" si="6"/>
        <v>0</v>
      </c>
      <c r="P14" s="23">
        <f t="shared" si="4"/>
        <v>122050789.31</v>
      </c>
    </row>
    <row r="15" spans="1:17" x14ac:dyDescent="0.25">
      <c r="A15" s="24" t="s">
        <v>29</v>
      </c>
      <c r="B15" s="25">
        <v>159568032</v>
      </c>
      <c r="C15" s="25">
        <v>1381295.99</v>
      </c>
      <c r="D15" s="25">
        <v>937198.5</v>
      </c>
      <c r="E15" s="25">
        <v>103474.64</v>
      </c>
      <c r="F15" s="25">
        <v>1858657.48</v>
      </c>
      <c r="G15" s="25">
        <v>1353259.02</v>
      </c>
      <c r="H15" s="25">
        <v>925709.86</v>
      </c>
      <c r="I15" s="25">
        <v>690823.11</v>
      </c>
      <c r="J15" s="25">
        <v>31964846.399999999</v>
      </c>
      <c r="K15" s="25">
        <v>15161424.35</v>
      </c>
      <c r="L15" s="25">
        <v>15010056.51</v>
      </c>
      <c r="M15" s="25">
        <v>12400720.939999999</v>
      </c>
      <c r="N15" s="25"/>
      <c r="O15" s="25"/>
      <c r="P15" s="27">
        <f t="shared" si="4"/>
        <v>80406170.810000002</v>
      </c>
    </row>
    <row r="16" spans="1:17" x14ac:dyDescent="0.25">
      <c r="A16" s="24" t="s">
        <v>30</v>
      </c>
      <c r="B16" s="25">
        <v>9575000</v>
      </c>
      <c r="C16" s="25"/>
      <c r="D16" s="25"/>
      <c r="E16" s="25"/>
      <c r="F16" s="25">
        <v>100416.66</v>
      </c>
      <c r="G16" s="25">
        <v>50208.33</v>
      </c>
      <c r="H16" s="25">
        <v>103250</v>
      </c>
      <c r="I16" s="25">
        <v>158862.06</v>
      </c>
      <c r="J16" s="25">
        <v>100416.66</v>
      </c>
      <c r="K16" s="25">
        <v>23600</v>
      </c>
      <c r="L16" s="25">
        <v>291541.93</v>
      </c>
      <c r="M16" s="25">
        <v>200044.44</v>
      </c>
      <c r="N16" s="25"/>
      <c r="O16" s="25"/>
      <c r="P16" s="27">
        <f t="shared" si="4"/>
        <v>1028340.0799999998</v>
      </c>
    </row>
    <row r="17" spans="1:16" x14ac:dyDescent="0.25">
      <c r="A17" s="24" t="s">
        <v>31</v>
      </c>
      <c r="B17" s="25">
        <v>40348000</v>
      </c>
      <c r="C17" s="25">
        <v>737334</v>
      </c>
      <c r="D17" s="25"/>
      <c r="E17" s="25">
        <v>884650</v>
      </c>
      <c r="F17" s="25">
        <v>970950</v>
      </c>
      <c r="G17" s="25">
        <v>3300</v>
      </c>
      <c r="H17" s="25">
        <v>541350</v>
      </c>
      <c r="I17" s="25">
        <v>1937250</v>
      </c>
      <c r="J17" s="25">
        <v>1642000</v>
      </c>
      <c r="K17" s="25">
        <v>1049000</v>
      </c>
      <c r="L17" s="25">
        <v>1012950</v>
      </c>
      <c r="M17" s="25">
        <v>1952000</v>
      </c>
      <c r="N17" s="25"/>
      <c r="O17" s="25"/>
      <c r="P17" s="27">
        <f t="shared" si="4"/>
        <v>9993450</v>
      </c>
    </row>
    <row r="18" spans="1:16" x14ac:dyDescent="0.25">
      <c r="A18" s="24" t="s">
        <v>32</v>
      </c>
      <c r="B18" s="25">
        <v>1635000</v>
      </c>
      <c r="C18" s="25">
        <v>275000</v>
      </c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7">
        <f t="shared" si="4"/>
        <v>0</v>
      </c>
    </row>
    <row r="19" spans="1:16" x14ac:dyDescent="0.25">
      <c r="A19" s="24" t="s">
        <v>33</v>
      </c>
      <c r="B19" s="25">
        <v>19804000</v>
      </c>
      <c r="C19" s="25">
        <v>24867441</v>
      </c>
      <c r="D19" s="25"/>
      <c r="E19" s="25"/>
      <c r="F19" s="25">
        <v>960000</v>
      </c>
      <c r="G19" s="25">
        <v>39000</v>
      </c>
      <c r="H19" s="25"/>
      <c r="I19" s="25">
        <v>397195.08</v>
      </c>
      <c r="J19" s="25">
        <v>2334758.2000000002</v>
      </c>
      <c r="K19" s="25">
        <v>555100</v>
      </c>
      <c r="L19" s="25">
        <v>1208339.43</v>
      </c>
      <c r="M19" s="25">
        <v>21000</v>
      </c>
      <c r="N19" s="25"/>
      <c r="O19" s="25"/>
      <c r="P19" s="27">
        <f t="shared" si="4"/>
        <v>5515392.71</v>
      </c>
    </row>
    <row r="20" spans="1:16" x14ac:dyDescent="0.25">
      <c r="A20" s="24" t="s">
        <v>34</v>
      </c>
      <c r="B20" s="25">
        <v>18836800</v>
      </c>
      <c r="C20" s="25">
        <v>962562</v>
      </c>
      <c r="D20" s="25"/>
      <c r="E20" s="25">
        <v>1279963.3500000001</v>
      </c>
      <c r="F20" s="25">
        <v>612536.74</v>
      </c>
      <c r="G20" s="25">
        <v>438815.64</v>
      </c>
      <c r="H20" s="25">
        <v>682914.46</v>
      </c>
      <c r="I20" s="25">
        <v>1354923.46</v>
      </c>
      <c r="J20" s="25">
        <v>514102.55</v>
      </c>
      <c r="K20" s="25">
        <v>524535.78</v>
      </c>
      <c r="L20" s="25">
        <v>527073.65</v>
      </c>
      <c r="M20" s="25">
        <v>532401.04</v>
      </c>
      <c r="N20" s="25"/>
      <c r="O20" s="25"/>
      <c r="P20" s="27">
        <f t="shared" si="4"/>
        <v>6467266.6700000009</v>
      </c>
    </row>
    <row r="21" spans="1:16" x14ac:dyDescent="0.25">
      <c r="A21" s="24" t="s">
        <v>35</v>
      </c>
      <c r="B21" s="25">
        <v>25098799</v>
      </c>
      <c r="C21" s="25">
        <v>215532046.15000001</v>
      </c>
      <c r="D21" s="25"/>
      <c r="E21" s="25"/>
      <c r="F21" s="25">
        <v>112945.13</v>
      </c>
      <c r="G21" s="25">
        <v>353481.14</v>
      </c>
      <c r="H21" s="25">
        <v>574864.6</v>
      </c>
      <c r="I21" s="25">
        <v>644705.68999999994</v>
      </c>
      <c r="J21" s="25">
        <v>280059.15000000002</v>
      </c>
      <c r="K21" s="25">
        <v>2602210.86</v>
      </c>
      <c r="L21" s="25">
        <v>448335.73</v>
      </c>
      <c r="M21" s="25">
        <v>1260741.6299999999</v>
      </c>
      <c r="N21" s="25"/>
      <c r="O21" s="25"/>
      <c r="P21" s="27">
        <f t="shared" si="4"/>
        <v>6277343.9300000006</v>
      </c>
    </row>
    <row r="22" spans="1:16" x14ac:dyDescent="0.25">
      <c r="A22" s="24" t="s">
        <v>36</v>
      </c>
      <c r="B22" s="25">
        <v>45814950</v>
      </c>
      <c r="C22" s="25">
        <v>-23068556.48</v>
      </c>
      <c r="D22" s="25"/>
      <c r="E22" s="25"/>
      <c r="F22" s="25"/>
      <c r="G22" s="25"/>
      <c r="H22" s="25">
        <v>870490.5</v>
      </c>
      <c r="I22" s="25">
        <v>453356</v>
      </c>
      <c r="J22" s="25">
        <v>184971.82</v>
      </c>
      <c r="K22" s="25">
        <v>4215940</v>
      </c>
      <c r="L22" s="25">
        <v>2083290</v>
      </c>
      <c r="M22" s="25">
        <v>2899018</v>
      </c>
      <c r="N22" s="25"/>
      <c r="O22" s="25"/>
      <c r="P22" s="27">
        <f t="shared" si="4"/>
        <v>10707066.32</v>
      </c>
    </row>
    <row r="23" spans="1:16" x14ac:dyDescent="0.25">
      <c r="A23" s="24" t="s">
        <v>37</v>
      </c>
      <c r="B23" s="25">
        <v>21500000</v>
      </c>
      <c r="C23" s="25">
        <v>-8432538.9700000007</v>
      </c>
      <c r="D23" s="25"/>
      <c r="E23" s="25"/>
      <c r="F23" s="25">
        <v>63894.5</v>
      </c>
      <c r="G23" s="25">
        <v>21999.919999999998</v>
      </c>
      <c r="H23" s="25">
        <v>537726.30000000005</v>
      </c>
      <c r="I23" s="25">
        <v>10974</v>
      </c>
      <c r="J23" s="25">
        <v>203904.59</v>
      </c>
      <c r="K23" s="25">
        <v>323892.89</v>
      </c>
      <c r="L23" s="25">
        <v>293665.99</v>
      </c>
      <c r="M23" s="25">
        <v>199700.6</v>
      </c>
      <c r="N23" s="25"/>
      <c r="O23" s="25"/>
      <c r="P23" s="27">
        <f t="shared" si="4"/>
        <v>1655758.7900000003</v>
      </c>
    </row>
    <row r="24" spans="1:16" x14ac:dyDescent="0.25">
      <c r="A24" s="21" t="s">
        <v>38</v>
      </c>
      <c r="B24" s="22">
        <f>SUM(B25:B33)</f>
        <v>111460364</v>
      </c>
      <c r="C24" s="22">
        <f>SUM(C25:C33)</f>
        <v>29731129.57</v>
      </c>
      <c r="D24" s="22">
        <f t="shared" ref="D24:J24" si="7">SUM(D25:D33)</f>
        <v>0</v>
      </c>
      <c r="E24" s="22">
        <f t="shared" si="7"/>
        <v>0</v>
      </c>
      <c r="F24" s="22">
        <f t="shared" si="7"/>
        <v>338750.81999999995</v>
      </c>
      <c r="G24" s="22">
        <f t="shared" si="7"/>
        <v>1414707</v>
      </c>
      <c r="H24" s="22">
        <f t="shared" si="7"/>
        <v>3088897.91</v>
      </c>
      <c r="I24" s="22">
        <f t="shared" si="7"/>
        <v>3198888.0599999996</v>
      </c>
      <c r="J24" s="22">
        <f t="shared" si="7"/>
        <v>5540151.3399999999</v>
      </c>
      <c r="K24" s="22">
        <f>SUM(K25:K33)</f>
        <v>4117032.6799999997</v>
      </c>
      <c r="L24" s="22">
        <f>SUM(L25:L33)</f>
        <v>8328414.0600000005</v>
      </c>
      <c r="M24" s="22">
        <f t="shared" ref="M24:O24" si="8">SUM(M25:M32)</f>
        <v>-826699.5</v>
      </c>
      <c r="N24" s="22">
        <f t="shared" si="8"/>
        <v>0</v>
      </c>
      <c r="O24" s="22">
        <f t="shared" si="8"/>
        <v>0</v>
      </c>
      <c r="P24" s="23">
        <f t="shared" si="4"/>
        <v>25200142.369999997</v>
      </c>
    </row>
    <row r="25" spans="1:16" x14ac:dyDescent="0.25">
      <c r="A25" s="24" t="s">
        <v>39</v>
      </c>
      <c r="B25" s="25">
        <v>14000000</v>
      </c>
      <c r="C25" s="25">
        <v>-4118565</v>
      </c>
      <c r="D25" s="25"/>
      <c r="E25" s="25"/>
      <c r="F25" s="25">
        <v>124728.32000000001</v>
      </c>
      <c r="G25" s="25">
        <v>121260</v>
      </c>
      <c r="H25" s="25">
        <v>77018.86</v>
      </c>
      <c r="I25" s="25">
        <v>283350</v>
      </c>
      <c r="J25" s="25">
        <v>228208.55</v>
      </c>
      <c r="K25" s="25">
        <v>139930.4</v>
      </c>
      <c r="L25" s="25">
        <v>114220.53</v>
      </c>
      <c r="M25" s="25">
        <v>130900</v>
      </c>
      <c r="N25" s="25"/>
      <c r="O25" s="25"/>
      <c r="P25" s="27">
        <f t="shared" si="4"/>
        <v>1219616.6599999999</v>
      </c>
    </row>
    <row r="26" spans="1:16" x14ac:dyDescent="0.25">
      <c r="A26" s="24" t="s">
        <v>40</v>
      </c>
      <c r="B26" s="25">
        <v>3517500</v>
      </c>
      <c r="C26" s="25">
        <v>920366</v>
      </c>
      <c r="D26" s="25"/>
      <c r="E26" s="25"/>
      <c r="F26" s="25"/>
      <c r="G26" s="25">
        <v>57820</v>
      </c>
      <c r="H26" s="25">
        <v>9740.91</v>
      </c>
      <c r="I26" s="25">
        <v>150759.75</v>
      </c>
      <c r="J26" s="25">
        <v>232460</v>
      </c>
      <c r="K26" s="25">
        <v>23600</v>
      </c>
      <c r="L26" s="25">
        <v>59459.61</v>
      </c>
      <c r="M26" s="25">
        <v>-104312</v>
      </c>
      <c r="N26" s="25"/>
      <c r="O26" s="25"/>
      <c r="P26" s="27">
        <f t="shared" si="4"/>
        <v>429528.27</v>
      </c>
    </row>
    <row r="27" spans="1:16" x14ac:dyDescent="0.25">
      <c r="A27" s="24" t="s">
        <v>41</v>
      </c>
      <c r="B27" s="25">
        <v>6772800</v>
      </c>
      <c r="C27" s="25">
        <v>-512600.26</v>
      </c>
      <c r="D27" s="25"/>
      <c r="E27" s="25"/>
      <c r="F27" s="25">
        <v>130124.5</v>
      </c>
      <c r="G27" s="25">
        <v>426304.5</v>
      </c>
      <c r="H27" s="25">
        <v>318895.33</v>
      </c>
      <c r="I27" s="25">
        <v>85506.6</v>
      </c>
      <c r="J27" s="25">
        <v>1172224.52</v>
      </c>
      <c r="K27" s="25">
        <v>227003.68</v>
      </c>
      <c r="L27" s="25">
        <v>2132756.9</v>
      </c>
      <c r="M27" s="25">
        <v>-853287.5</v>
      </c>
      <c r="N27" s="25"/>
      <c r="O27" s="25"/>
      <c r="P27" s="27">
        <f t="shared" si="4"/>
        <v>3639528.5300000003</v>
      </c>
    </row>
    <row r="28" spans="1:16" x14ac:dyDescent="0.25">
      <c r="A28" s="24" t="s">
        <v>42</v>
      </c>
      <c r="B28" s="25">
        <v>350000</v>
      </c>
      <c r="C28" s="25">
        <v>103836</v>
      </c>
      <c r="D28" s="25"/>
      <c r="E28" s="25"/>
      <c r="F28" s="25"/>
      <c r="G28" s="25"/>
      <c r="H28" s="25">
        <v>112835</v>
      </c>
      <c r="I28" s="25">
        <v>-36730</v>
      </c>
      <c r="J28" s="25"/>
      <c r="K28" s="25"/>
      <c r="L28" s="25"/>
      <c r="M28" s="25"/>
      <c r="N28" s="25"/>
      <c r="O28" s="25"/>
      <c r="P28" s="27">
        <f t="shared" si="4"/>
        <v>76105</v>
      </c>
    </row>
    <row r="29" spans="1:16" x14ac:dyDescent="0.25">
      <c r="A29" s="24" t="s">
        <v>43</v>
      </c>
      <c r="B29" s="25">
        <v>10215090</v>
      </c>
      <c r="C29" s="25">
        <v>272494</v>
      </c>
      <c r="D29" s="25"/>
      <c r="E29" s="25"/>
      <c r="F29" s="25">
        <v>74670.399999999994</v>
      </c>
      <c r="G29" s="25">
        <v>47620</v>
      </c>
      <c r="H29" s="25">
        <v>21546.13</v>
      </c>
      <c r="I29" s="25">
        <v>949410.3</v>
      </c>
      <c r="J29" s="25">
        <v>136621.32999999999</v>
      </c>
      <c r="K29" s="25">
        <v>131889.78</v>
      </c>
      <c r="L29" s="25">
        <v>119389.45</v>
      </c>
      <c r="M29" s="25"/>
      <c r="N29" s="25"/>
      <c r="O29" s="25"/>
      <c r="P29" s="27">
        <f t="shared" si="4"/>
        <v>1481147.3900000001</v>
      </c>
    </row>
    <row r="30" spans="1:16" x14ac:dyDescent="0.25">
      <c r="A30" s="24" t="s">
        <v>44</v>
      </c>
      <c r="B30" s="25">
        <v>8307200</v>
      </c>
      <c r="C30" s="25">
        <v>-1264300.1299999999</v>
      </c>
      <c r="D30" s="25"/>
      <c r="E30" s="25"/>
      <c r="F30" s="25"/>
      <c r="G30" s="25"/>
      <c r="H30" s="25">
        <v>99220.3</v>
      </c>
      <c r="I30" s="25">
        <v>76730.679999999993</v>
      </c>
      <c r="J30" s="25">
        <v>59287.92</v>
      </c>
      <c r="K30" s="25">
        <v>308798.82</v>
      </c>
      <c r="L30" s="25">
        <v>313955.58</v>
      </c>
      <c r="M30" s="25"/>
      <c r="N30" s="25"/>
      <c r="O30" s="25"/>
      <c r="P30" s="27">
        <f t="shared" si="4"/>
        <v>857993.3</v>
      </c>
    </row>
    <row r="31" spans="1:16" x14ac:dyDescent="0.25">
      <c r="A31" s="24" t="s">
        <v>45</v>
      </c>
      <c r="B31" s="25">
        <v>54071359</v>
      </c>
      <c r="C31" s="25">
        <v>19553785.309999999</v>
      </c>
      <c r="D31" s="25"/>
      <c r="E31" s="25"/>
      <c r="F31" s="25"/>
      <c r="G31" s="25"/>
      <c r="H31" s="25">
        <v>8584.5</v>
      </c>
      <c r="I31" s="25">
        <v>1504298.1</v>
      </c>
      <c r="J31" s="25">
        <v>2423505.4</v>
      </c>
      <c r="K31" s="25">
        <v>2748806</v>
      </c>
      <c r="L31" s="25">
        <v>3830103.33</v>
      </c>
      <c r="M31" s="25"/>
      <c r="N31" s="25"/>
      <c r="O31" s="25"/>
      <c r="P31" s="27">
        <f t="shared" si="4"/>
        <v>10515297.33</v>
      </c>
    </row>
    <row r="32" spans="1:16" x14ac:dyDescent="0.25">
      <c r="A32" s="24" t="s">
        <v>46</v>
      </c>
      <c r="B32" s="25"/>
      <c r="C32" s="25"/>
      <c r="D32" s="25"/>
      <c r="E32" s="25"/>
      <c r="F32" s="25"/>
      <c r="G32" s="25"/>
      <c r="H32" s="25"/>
      <c r="I32" s="25"/>
      <c r="J32" s="25"/>
      <c r="K32" s="29"/>
      <c r="L32" s="25"/>
      <c r="M32" s="25"/>
      <c r="N32" s="25"/>
      <c r="O32" s="25"/>
      <c r="P32" s="27">
        <f t="shared" si="4"/>
        <v>0</v>
      </c>
    </row>
    <row r="33" spans="1:16" x14ac:dyDescent="0.25">
      <c r="A33" s="24" t="s">
        <v>47</v>
      </c>
      <c r="B33" s="25">
        <v>14226415</v>
      </c>
      <c r="C33" s="25">
        <v>14776113.65</v>
      </c>
      <c r="D33" s="25"/>
      <c r="E33" s="25"/>
      <c r="F33" s="25">
        <v>9227.6</v>
      </c>
      <c r="G33" s="25">
        <v>761702.5</v>
      </c>
      <c r="H33" s="25">
        <v>2441056.88</v>
      </c>
      <c r="I33" s="25">
        <v>185562.63</v>
      </c>
      <c r="J33" s="25">
        <v>1287843.6200000001</v>
      </c>
      <c r="K33" s="25">
        <v>537004</v>
      </c>
      <c r="L33" s="25">
        <v>1758528.66</v>
      </c>
      <c r="M33" s="25"/>
      <c r="N33" s="25"/>
      <c r="O33" s="25"/>
      <c r="P33" s="27">
        <f t="shared" si="4"/>
        <v>6980925.8900000006</v>
      </c>
    </row>
    <row r="34" spans="1:16" x14ac:dyDescent="0.25">
      <c r="A34" s="21" t="s">
        <v>48</v>
      </c>
      <c r="B34" s="22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3">
        <f t="shared" si="4"/>
        <v>0</v>
      </c>
    </row>
    <row r="35" spans="1:16" x14ac:dyDescent="0.25">
      <c r="A35" s="24" t="s">
        <v>49</v>
      </c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3">
        <f t="shared" si="4"/>
        <v>0</v>
      </c>
    </row>
    <row r="36" spans="1:16" x14ac:dyDescent="0.25">
      <c r="A36" s="24" t="s">
        <v>50</v>
      </c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3">
        <f t="shared" si="4"/>
        <v>0</v>
      </c>
    </row>
    <row r="37" spans="1:16" x14ac:dyDescent="0.25">
      <c r="A37" s="24" t="s">
        <v>51</v>
      </c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3">
        <f t="shared" si="4"/>
        <v>0</v>
      </c>
    </row>
    <row r="38" spans="1:16" x14ac:dyDescent="0.25">
      <c r="A38" s="24" t="s">
        <v>52</v>
      </c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3">
        <f t="shared" si="4"/>
        <v>0</v>
      </c>
    </row>
    <row r="39" spans="1:16" x14ac:dyDescent="0.25">
      <c r="A39" s="24" t="s">
        <v>53</v>
      </c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3">
        <f t="shared" si="4"/>
        <v>0</v>
      </c>
    </row>
    <row r="40" spans="1:16" x14ac:dyDescent="0.25">
      <c r="A40" s="24" t="s">
        <v>54</v>
      </c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3">
        <f t="shared" si="4"/>
        <v>0</v>
      </c>
    </row>
    <row r="41" spans="1:16" x14ac:dyDescent="0.25">
      <c r="A41" s="24" t="s">
        <v>55</v>
      </c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3">
        <f t="shared" si="4"/>
        <v>0</v>
      </c>
    </row>
    <row r="42" spans="1:16" x14ac:dyDescent="0.25">
      <c r="A42" s="24" t="s">
        <v>56</v>
      </c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3">
        <f t="shared" si="4"/>
        <v>0</v>
      </c>
    </row>
    <row r="43" spans="1:16" x14ac:dyDescent="0.25">
      <c r="A43" s="21" t="s">
        <v>57</v>
      </c>
      <c r="B43" s="22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3">
        <f t="shared" si="4"/>
        <v>0</v>
      </c>
    </row>
    <row r="44" spans="1:16" x14ac:dyDescent="0.25">
      <c r="A44" s="24" t="s">
        <v>58</v>
      </c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3">
        <f t="shared" si="4"/>
        <v>0</v>
      </c>
    </row>
    <row r="45" spans="1:16" x14ac:dyDescent="0.25">
      <c r="A45" s="24" t="s">
        <v>59</v>
      </c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3">
        <f t="shared" si="4"/>
        <v>0</v>
      </c>
    </row>
    <row r="46" spans="1:16" x14ac:dyDescent="0.25">
      <c r="A46" s="24" t="s">
        <v>60</v>
      </c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3">
        <f t="shared" si="4"/>
        <v>0</v>
      </c>
    </row>
    <row r="47" spans="1:16" x14ac:dyDescent="0.25">
      <c r="A47" s="24" t="s">
        <v>61</v>
      </c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3">
        <f t="shared" si="4"/>
        <v>0</v>
      </c>
    </row>
    <row r="48" spans="1:16" x14ac:dyDescent="0.25">
      <c r="A48" s="24" t="s">
        <v>62</v>
      </c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3">
        <f t="shared" si="4"/>
        <v>0</v>
      </c>
    </row>
    <row r="49" spans="1:16" x14ac:dyDescent="0.25">
      <c r="A49" s="24" t="s">
        <v>63</v>
      </c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3">
        <f t="shared" si="4"/>
        <v>0</v>
      </c>
    </row>
    <row r="50" spans="1:16" x14ac:dyDescent="0.25">
      <c r="A50" s="21" t="s">
        <v>64</v>
      </c>
      <c r="B50" s="22">
        <f>SUM(B51:B59)</f>
        <v>187822528</v>
      </c>
      <c r="C50" s="22">
        <f t="shared" ref="C50:O50" si="9">SUM(C51:C59)</f>
        <v>-12010748.68</v>
      </c>
      <c r="D50" s="22">
        <f t="shared" si="9"/>
        <v>0</v>
      </c>
      <c r="E50" s="22">
        <f t="shared" si="9"/>
        <v>0</v>
      </c>
      <c r="F50" s="22">
        <f t="shared" si="9"/>
        <v>0</v>
      </c>
      <c r="G50" s="22">
        <f t="shared" si="9"/>
        <v>100061.57</v>
      </c>
      <c r="H50" s="22">
        <f t="shared" si="9"/>
        <v>7242783.4399999995</v>
      </c>
      <c r="I50" s="22">
        <f t="shared" si="9"/>
        <v>1209168.8700000001</v>
      </c>
      <c r="J50" s="22">
        <f t="shared" si="9"/>
        <v>1609623.9</v>
      </c>
      <c r="K50" s="22">
        <f t="shared" si="9"/>
        <v>1005062.64</v>
      </c>
      <c r="L50" s="22">
        <f t="shared" si="9"/>
        <v>9560330.2300000004</v>
      </c>
      <c r="M50" s="22">
        <f t="shared" si="9"/>
        <v>130413.6</v>
      </c>
      <c r="N50" s="22">
        <f t="shared" si="9"/>
        <v>0</v>
      </c>
      <c r="O50" s="22">
        <f t="shared" si="9"/>
        <v>0</v>
      </c>
      <c r="P50" s="23">
        <f t="shared" si="4"/>
        <v>20857444.25</v>
      </c>
    </row>
    <row r="51" spans="1:16" x14ac:dyDescent="0.25">
      <c r="A51" s="24" t="s">
        <v>65</v>
      </c>
      <c r="B51" s="25">
        <v>11688000</v>
      </c>
      <c r="C51" s="25">
        <v>14169650</v>
      </c>
      <c r="D51" s="25"/>
      <c r="E51" s="25"/>
      <c r="F51" s="25"/>
      <c r="G51" s="25">
        <v>100061.57</v>
      </c>
      <c r="H51" s="25">
        <v>6258368.6799999997</v>
      </c>
      <c r="I51" s="25">
        <v>719923.37</v>
      </c>
      <c r="J51" s="25">
        <v>614234.9</v>
      </c>
      <c r="K51" s="25"/>
      <c r="L51" s="25">
        <v>920708.75</v>
      </c>
      <c r="M51" s="25"/>
      <c r="N51" s="25"/>
      <c r="O51" s="25"/>
      <c r="P51" s="27">
        <f t="shared" si="4"/>
        <v>8613297.2699999996</v>
      </c>
    </row>
    <row r="52" spans="1:16" x14ac:dyDescent="0.25">
      <c r="A52" s="24" t="s">
        <v>66</v>
      </c>
      <c r="B52" s="25">
        <v>750000</v>
      </c>
      <c r="C52" s="25">
        <v>1468700</v>
      </c>
      <c r="D52" s="25"/>
      <c r="E52" s="25"/>
      <c r="F52" s="25"/>
      <c r="G52" s="25"/>
      <c r="H52" s="25"/>
      <c r="I52" s="25"/>
      <c r="J52" s="25">
        <v>26550</v>
      </c>
      <c r="K52" s="25"/>
      <c r="L52" s="29"/>
      <c r="M52" s="25">
        <v>130413.6</v>
      </c>
      <c r="N52" s="25"/>
      <c r="O52" s="25"/>
      <c r="P52" s="27">
        <f t="shared" si="4"/>
        <v>156963.6</v>
      </c>
    </row>
    <row r="53" spans="1:16" x14ac:dyDescent="0.25">
      <c r="A53" s="24" t="s">
        <v>67</v>
      </c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7">
        <f t="shared" si="4"/>
        <v>0</v>
      </c>
    </row>
    <row r="54" spans="1:16" x14ac:dyDescent="0.25">
      <c r="A54" s="24" t="s">
        <v>68</v>
      </c>
      <c r="B54" s="25">
        <v>89124095</v>
      </c>
      <c r="C54" s="25">
        <v>-15676400</v>
      </c>
      <c r="D54" s="25"/>
      <c r="E54" s="25"/>
      <c r="F54" s="25"/>
      <c r="G54" s="25"/>
      <c r="H54" s="25"/>
      <c r="I54" s="25">
        <v>455261.5</v>
      </c>
      <c r="J54" s="25"/>
      <c r="K54" s="25"/>
      <c r="L54" s="25">
        <v>8406534</v>
      </c>
      <c r="M54" s="25"/>
      <c r="N54" s="25"/>
      <c r="O54" s="25"/>
      <c r="P54" s="27">
        <f t="shared" si="4"/>
        <v>8861795.5</v>
      </c>
    </row>
    <row r="55" spans="1:16" x14ac:dyDescent="0.25">
      <c r="A55" s="24" t="s">
        <v>69</v>
      </c>
      <c r="B55" s="25">
        <v>80160433</v>
      </c>
      <c r="C55" s="25">
        <v>-17867930.68</v>
      </c>
      <c r="D55" s="25"/>
      <c r="E55" s="25"/>
      <c r="F55" s="25"/>
      <c r="G55" s="25"/>
      <c r="H55" s="25">
        <v>984414.76</v>
      </c>
      <c r="I55" s="25">
        <v>33984</v>
      </c>
      <c r="J55" s="25">
        <v>72039</v>
      </c>
      <c r="K55" s="25">
        <v>1005062.64</v>
      </c>
      <c r="L55" s="25">
        <v>233087.48</v>
      </c>
      <c r="M55" s="25"/>
      <c r="N55" s="25"/>
      <c r="O55" s="25"/>
      <c r="P55" s="27">
        <f t="shared" si="4"/>
        <v>2328587.88</v>
      </c>
    </row>
    <row r="56" spans="1:16" x14ac:dyDescent="0.25">
      <c r="A56" s="24" t="s">
        <v>70</v>
      </c>
      <c r="B56" s="25">
        <v>300000</v>
      </c>
      <c r="C56" s="25">
        <v>112298</v>
      </c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7">
        <f t="shared" si="4"/>
        <v>0</v>
      </c>
    </row>
    <row r="57" spans="1:16" x14ac:dyDescent="0.25">
      <c r="A57" s="24" t="s">
        <v>71</v>
      </c>
      <c r="B57" s="25"/>
      <c r="C57" s="25">
        <v>9632934</v>
      </c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7">
        <f t="shared" si="4"/>
        <v>0</v>
      </c>
    </row>
    <row r="58" spans="1:16" x14ac:dyDescent="0.25">
      <c r="A58" s="24" t="s">
        <v>72</v>
      </c>
      <c r="B58" s="25">
        <v>5800000</v>
      </c>
      <c r="C58" s="25">
        <v>-3850000</v>
      </c>
      <c r="D58" s="25"/>
      <c r="E58" s="25"/>
      <c r="F58" s="25"/>
      <c r="G58" s="25"/>
      <c r="H58" s="25"/>
      <c r="I58" s="25"/>
      <c r="J58" s="25">
        <v>896800</v>
      </c>
      <c r="K58" s="25"/>
      <c r="L58" s="25"/>
      <c r="M58" s="25"/>
      <c r="N58" s="25"/>
      <c r="O58" s="25"/>
      <c r="P58" s="27">
        <f t="shared" si="4"/>
        <v>896800</v>
      </c>
    </row>
    <row r="59" spans="1:16" x14ac:dyDescent="0.25">
      <c r="A59" s="24" t="s">
        <v>73</v>
      </c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3">
        <f t="shared" si="4"/>
        <v>0</v>
      </c>
    </row>
    <row r="60" spans="1:16" x14ac:dyDescent="0.25">
      <c r="A60" s="21" t="s">
        <v>74</v>
      </c>
      <c r="B60" s="22">
        <f>SUM(B61:B64)</f>
        <v>101200000</v>
      </c>
      <c r="C60" s="22">
        <f t="shared" ref="C60:O60" si="10">SUM(C61:C64)</f>
        <v>115449327.42</v>
      </c>
      <c r="D60" s="22">
        <f t="shared" si="10"/>
        <v>0</v>
      </c>
      <c r="E60" s="22">
        <f t="shared" si="10"/>
        <v>0</v>
      </c>
      <c r="F60" s="22">
        <f t="shared" si="10"/>
        <v>0</v>
      </c>
      <c r="G60" s="22">
        <f t="shared" si="10"/>
        <v>0</v>
      </c>
      <c r="H60" s="22">
        <f t="shared" si="10"/>
        <v>0</v>
      </c>
      <c r="I60" s="22">
        <f t="shared" si="10"/>
        <v>0</v>
      </c>
      <c r="J60" s="22">
        <f t="shared" si="10"/>
        <v>790600</v>
      </c>
      <c r="K60" s="22">
        <f t="shared" si="10"/>
        <v>6782901.6900000004</v>
      </c>
      <c r="L60" s="22">
        <f t="shared" si="10"/>
        <v>0</v>
      </c>
      <c r="M60" s="22">
        <f t="shared" si="10"/>
        <v>2242822.2200000002</v>
      </c>
      <c r="N60" s="22">
        <f t="shared" si="10"/>
        <v>0</v>
      </c>
      <c r="O60" s="22">
        <f t="shared" si="10"/>
        <v>0</v>
      </c>
      <c r="P60" s="23">
        <f t="shared" si="4"/>
        <v>9816323.9100000001</v>
      </c>
    </row>
    <row r="61" spans="1:16" x14ac:dyDescent="0.25">
      <c r="A61" s="24" t="s">
        <v>75</v>
      </c>
      <c r="B61" s="25">
        <v>37700000</v>
      </c>
      <c r="C61" s="25">
        <v>20438083.030000001</v>
      </c>
      <c r="D61" s="25"/>
      <c r="E61" s="25"/>
      <c r="F61" s="25"/>
      <c r="G61" s="25"/>
      <c r="H61" s="25"/>
      <c r="I61" s="25"/>
      <c r="J61" s="25"/>
      <c r="K61" s="25">
        <v>403014.40000000002</v>
      </c>
      <c r="L61" s="25"/>
      <c r="M61" s="25"/>
      <c r="N61" s="25"/>
      <c r="O61" s="25"/>
      <c r="P61" s="23">
        <f t="shared" si="4"/>
        <v>403014.40000000002</v>
      </c>
    </row>
    <row r="62" spans="1:16" x14ac:dyDescent="0.25">
      <c r="A62" s="24" t="s">
        <v>76</v>
      </c>
      <c r="B62" s="25">
        <v>63500000</v>
      </c>
      <c r="C62" s="25">
        <v>95011244.390000001</v>
      </c>
      <c r="D62" s="25"/>
      <c r="E62" s="25"/>
      <c r="F62" s="25"/>
      <c r="G62" s="25"/>
      <c r="H62" s="25"/>
      <c r="I62" s="25"/>
      <c r="J62" s="25">
        <v>790600</v>
      </c>
      <c r="K62" s="25">
        <v>6379887.29</v>
      </c>
      <c r="L62" s="25"/>
      <c r="M62" s="25">
        <v>2242822.2200000002</v>
      </c>
      <c r="N62" s="25"/>
      <c r="O62" s="25"/>
      <c r="P62" s="27">
        <f t="shared" si="4"/>
        <v>9413309.5099999998</v>
      </c>
    </row>
    <row r="63" spans="1:16" x14ac:dyDescent="0.25">
      <c r="A63" s="24" t="s">
        <v>77</v>
      </c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3">
        <f t="shared" si="4"/>
        <v>0</v>
      </c>
    </row>
    <row r="64" spans="1:16" x14ac:dyDescent="0.25">
      <c r="A64" s="24" t="s">
        <v>78</v>
      </c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3">
        <f t="shared" si="4"/>
        <v>0</v>
      </c>
    </row>
    <row r="65" spans="1:16" x14ac:dyDescent="0.25">
      <c r="A65" s="21" t="s">
        <v>79</v>
      </c>
      <c r="B65" s="22"/>
      <c r="C65" s="22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3">
        <f t="shared" si="4"/>
        <v>0</v>
      </c>
    </row>
    <row r="66" spans="1:16" x14ac:dyDescent="0.25">
      <c r="A66" s="24" t="s">
        <v>80</v>
      </c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3">
        <f t="shared" si="4"/>
        <v>0</v>
      </c>
    </row>
    <row r="67" spans="1:16" x14ac:dyDescent="0.25">
      <c r="A67" s="24" t="s">
        <v>81</v>
      </c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3">
        <f t="shared" si="4"/>
        <v>0</v>
      </c>
    </row>
    <row r="68" spans="1:16" x14ac:dyDescent="0.25">
      <c r="A68" s="21" t="s">
        <v>82</v>
      </c>
      <c r="B68" s="22"/>
      <c r="C68" s="22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3">
        <f t="shared" si="4"/>
        <v>0</v>
      </c>
    </row>
    <row r="69" spans="1:16" x14ac:dyDescent="0.25">
      <c r="A69" s="24" t="s">
        <v>83</v>
      </c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3">
        <f t="shared" si="4"/>
        <v>0</v>
      </c>
    </row>
    <row r="70" spans="1:16" x14ac:dyDescent="0.25">
      <c r="A70" s="24" t="s">
        <v>84</v>
      </c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3">
        <f t="shared" si="4"/>
        <v>0</v>
      </c>
    </row>
    <row r="71" spans="1:16" x14ac:dyDescent="0.25">
      <c r="A71" s="24" t="s">
        <v>85</v>
      </c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3">
        <f t="shared" si="4"/>
        <v>0</v>
      </c>
    </row>
    <row r="72" spans="1:16" x14ac:dyDescent="0.25">
      <c r="A72" s="19" t="s">
        <v>86</v>
      </c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3">
        <f t="shared" si="4"/>
        <v>0</v>
      </c>
    </row>
    <row r="73" spans="1:16" x14ac:dyDescent="0.25">
      <c r="A73" s="21" t="s">
        <v>87</v>
      </c>
      <c r="B73" s="22"/>
      <c r="C73" s="22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3">
        <f t="shared" ref="P73:P80" si="11">SUM(D73:O73)</f>
        <v>0</v>
      </c>
    </row>
    <row r="74" spans="1:16" x14ac:dyDescent="0.25">
      <c r="A74" s="24" t="s">
        <v>88</v>
      </c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3">
        <f t="shared" si="11"/>
        <v>0</v>
      </c>
    </row>
    <row r="75" spans="1:16" x14ac:dyDescent="0.25">
      <c r="A75" s="24" t="s">
        <v>89</v>
      </c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3">
        <f t="shared" si="11"/>
        <v>0</v>
      </c>
    </row>
    <row r="76" spans="1:16" x14ac:dyDescent="0.25">
      <c r="A76" s="21" t="s">
        <v>90</v>
      </c>
      <c r="B76" s="22">
        <f>SUM(B77:B78)</f>
        <v>0</v>
      </c>
      <c r="C76" s="22">
        <f>SUM(C77:C78)</f>
        <v>1946499</v>
      </c>
      <c r="D76" s="22">
        <f t="shared" ref="D76:K76" si="12">SUM(D77:D78)</f>
        <v>0</v>
      </c>
      <c r="E76" s="22">
        <f t="shared" si="12"/>
        <v>0</v>
      </c>
      <c r="F76" s="22">
        <f t="shared" si="12"/>
        <v>0</v>
      </c>
      <c r="G76" s="22">
        <f t="shared" si="12"/>
        <v>0</v>
      </c>
      <c r="H76" s="22">
        <f t="shared" si="12"/>
        <v>0</v>
      </c>
      <c r="I76" s="22">
        <f t="shared" si="12"/>
        <v>0</v>
      </c>
      <c r="J76" s="22">
        <f t="shared" si="12"/>
        <v>607200</v>
      </c>
      <c r="K76" s="22">
        <f t="shared" si="12"/>
        <v>328900</v>
      </c>
      <c r="L76" s="25"/>
      <c r="M76" s="25"/>
      <c r="N76" s="25"/>
      <c r="O76" s="25"/>
      <c r="P76" s="23">
        <f t="shared" si="11"/>
        <v>936100</v>
      </c>
    </row>
    <row r="77" spans="1:16" x14ac:dyDescent="0.25">
      <c r="A77" s="24" t="s">
        <v>91</v>
      </c>
      <c r="B77" s="25"/>
      <c r="C77" s="25">
        <v>1946499</v>
      </c>
      <c r="D77" s="25"/>
      <c r="E77" s="25"/>
      <c r="F77" s="25"/>
      <c r="G77" s="25"/>
      <c r="H77" s="25"/>
      <c r="I77" s="25"/>
      <c r="J77" s="25">
        <v>607200</v>
      </c>
      <c r="K77" s="25">
        <v>328900</v>
      </c>
      <c r="L77" s="25"/>
      <c r="M77" s="25"/>
      <c r="N77" s="25"/>
      <c r="O77" s="25"/>
      <c r="P77" s="27">
        <f t="shared" si="11"/>
        <v>936100</v>
      </c>
    </row>
    <row r="78" spans="1:16" x14ac:dyDescent="0.25">
      <c r="A78" s="24" t="s">
        <v>92</v>
      </c>
      <c r="B78" s="25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3">
        <f t="shared" si="11"/>
        <v>0</v>
      </c>
    </row>
    <row r="79" spans="1:16" x14ac:dyDescent="0.25">
      <c r="A79" s="21" t="s">
        <v>93</v>
      </c>
      <c r="B79" s="22"/>
      <c r="C79" s="22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3">
        <f t="shared" si="11"/>
        <v>0</v>
      </c>
    </row>
    <row r="80" spans="1:16" x14ac:dyDescent="0.25">
      <c r="A80" s="24" t="s">
        <v>94</v>
      </c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3">
        <f t="shared" si="11"/>
        <v>0</v>
      </c>
    </row>
    <row r="81" spans="1:16" x14ac:dyDescent="0.25">
      <c r="A81" s="30" t="s">
        <v>95</v>
      </c>
      <c r="B81" s="31">
        <f>+B7</f>
        <v>2108317326</v>
      </c>
      <c r="C81" s="31">
        <f t="shared" ref="C81:P81" si="13">+C7</f>
        <v>428887387</v>
      </c>
      <c r="D81" s="31">
        <f t="shared" si="13"/>
        <v>84624677.25</v>
      </c>
      <c r="E81" s="31">
        <f t="shared" si="13"/>
        <v>106834187.47</v>
      </c>
      <c r="F81" s="31">
        <f t="shared" si="13"/>
        <v>108501471.2</v>
      </c>
      <c r="G81" s="31">
        <f t="shared" si="13"/>
        <v>89970919.689999983</v>
      </c>
      <c r="H81" s="31">
        <f t="shared" si="13"/>
        <v>103641433.19999999</v>
      </c>
      <c r="I81" s="31">
        <f t="shared" si="13"/>
        <v>26446625.109999999</v>
      </c>
      <c r="J81" s="31">
        <f t="shared" si="13"/>
        <v>234980819.18000001</v>
      </c>
      <c r="K81" s="31">
        <f t="shared" si="13"/>
        <v>178336884.76999998</v>
      </c>
      <c r="L81" s="31">
        <f t="shared" si="13"/>
        <v>168548363.28</v>
      </c>
      <c r="M81" s="31">
        <f t="shared" si="13"/>
        <v>134953419.91999999</v>
      </c>
      <c r="N81" s="31">
        <f t="shared" si="13"/>
        <v>0</v>
      </c>
      <c r="O81" s="31">
        <f t="shared" si="13"/>
        <v>0</v>
      </c>
      <c r="P81" s="32">
        <f t="shared" si="13"/>
        <v>1237446001.0699999</v>
      </c>
    </row>
    <row r="82" spans="1:16" x14ac:dyDescent="0.25">
      <c r="A82" s="33"/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</row>
    <row r="83" spans="1:16" x14ac:dyDescent="0.25">
      <c r="A83" s="33"/>
      <c r="B83" s="32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</row>
    <row r="84" spans="1:16" x14ac:dyDescent="0.25">
      <c r="A84" s="34"/>
      <c r="B84" s="34"/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</row>
    <row r="85" spans="1:16" ht="18.75" x14ac:dyDescent="0.3">
      <c r="A85" s="35" t="s">
        <v>96</v>
      </c>
      <c r="B85" s="35"/>
      <c r="C85" s="35"/>
      <c r="D85" s="35"/>
      <c r="L85" s="36" t="s">
        <v>97</v>
      </c>
      <c r="M85" s="36"/>
      <c r="N85" s="36"/>
      <c r="O85" s="36"/>
    </row>
    <row r="86" spans="1:16" x14ac:dyDescent="0.25">
      <c r="A86" s="37" t="s">
        <v>98</v>
      </c>
      <c r="B86" s="37"/>
      <c r="C86" s="37"/>
      <c r="D86" s="37"/>
      <c r="L86" s="37" t="s">
        <v>99</v>
      </c>
      <c r="M86" s="38"/>
      <c r="N86" s="38"/>
      <c r="O86" s="38"/>
    </row>
    <row r="87" spans="1:16" x14ac:dyDescent="0.25">
      <c r="A87" s="39" t="s">
        <v>100</v>
      </c>
      <c r="B87" s="39"/>
      <c r="C87" s="39"/>
      <c r="D87" s="39"/>
      <c r="L87" s="39" t="s">
        <v>101</v>
      </c>
      <c r="M87" s="38"/>
      <c r="N87" s="38"/>
      <c r="O87" s="38"/>
    </row>
    <row r="88" spans="1:16" x14ac:dyDescent="0.25">
      <c r="A88" s="40"/>
      <c r="B88" s="40"/>
      <c r="C88" s="40"/>
      <c r="D88" s="40"/>
      <c r="E88" s="37" t="s">
        <v>96</v>
      </c>
      <c r="F88" s="38"/>
      <c r="G88" s="38"/>
      <c r="H88" s="38"/>
      <c r="I88" s="40"/>
      <c r="J88" s="40"/>
      <c r="K88" s="40"/>
    </row>
    <row r="89" spans="1:16" ht="16.5" x14ac:dyDescent="0.25">
      <c r="A89" s="41"/>
      <c r="B89" s="42"/>
      <c r="C89" s="40"/>
      <c r="E89" s="37" t="s">
        <v>102</v>
      </c>
      <c r="F89" s="38"/>
      <c r="G89" s="38"/>
      <c r="H89" s="38"/>
      <c r="I89" s="43"/>
      <c r="J89" s="40"/>
      <c r="K89" s="40"/>
    </row>
    <row r="90" spans="1:16" ht="16.5" x14ac:dyDescent="0.25">
      <c r="A90" s="41"/>
      <c r="B90" s="42"/>
      <c r="C90" s="40"/>
      <c r="E90" s="39" t="s">
        <v>103</v>
      </c>
      <c r="F90" s="38"/>
      <c r="G90" s="38"/>
      <c r="H90" s="38"/>
      <c r="I90" s="44"/>
      <c r="J90" s="40"/>
      <c r="K90" s="40"/>
    </row>
    <row r="91" spans="1:16" x14ac:dyDescent="0.25">
      <c r="A91" s="45"/>
      <c r="B91" s="46"/>
      <c r="C91" s="40"/>
      <c r="H91" s="43"/>
      <c r="I91" s="43"/>
      <c r="J91" s="43"/>
      <c r="K91" s="44"/>
    </row>
    <row r="92" spans="1:16" x14ac:dyDescent="0.25">
      <c r="A92" s="45"/>
      <c r="B92" s="46"/>
      <c r="C92" s="40"/>
      <c r="D92" s="40"/>
      <c r="E92" s="40"/>
      <c r="F92" s="40"/>
      <c r="G92" s="43"/>
      <c r="H92" s="43"/>
      <c r="I92" s="43"/>
      <c r="J92" s="43"/>
      <c r="K92" s="44"/>
    </row>
  </sheetData>
  <mergeCells count="17">
    <mergeCell ref="E88:H88"/>
    <mergeCell ref="E89:H89"/>
    <mergeCell ref="E90:H90"/>
    <mergeCell ref="A85:D85"/>
    <mergeCell ref="L85:O85"/>
    <mergeCell ref="A86:D86"/>
    <mergeCell ref="L86:O86"/>
    <mergeCell ref="A87:D87"/>
    <mergeCell ref="L87:O87"/>
    <mergeCell ref="A1:P1"/>
    <mergeCell ref="A2:P2"/>
    <mergeCell ref="A3:P3"/>
    <mergeCell ref="A4:P4"/>
    <mergeCell ref="A5:A6"/>
    <mergeCell ref="B5:B6"/>
    <mergeCell ref="C5:C6"/>
    <mergeCell ref="D5:P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Rocio Massiel Martinez Castillo</dc:creator>
  <cp:lastModifiedBy>Rocio Massiel Martinez Castillo</cp:lastModifiedBy>
  <dcterms:created xsi:type="dcterms:W3CDTF">2021-11-17T19:44:50Z</dcterms:created>
  <dcterms:modified xsi:type="dcterms:W3CDTF">2021-11-17T19:45:24Z</dcterms:modified>
</cp:coreProperties>
</file>