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helreyes.IAD0\Desktop\Trabajos del Portal 2022\"/>
    </mc:Choice>
  </mc:AlternateContent>
  <xr:revisionPtr revIDLastSave="0" documentId="13_ncr:1_{A5D4D3F7-AF7F-4837-8D4A-73153D4D0260}" xr6:coauthVersionLast="47" xr6:coauthVersionMax="47" xr10:uidLastSave="{00000000-0000-0000-0000-000000000000}"/>
  <bookViews>
    <workbookView xWindow="-120" yWindow="-120" windowWidth="20730" windowHeight="11160" xr2:uid="{55C7FCE2-D4E5-4F72-B701-89DD0A706AE4}"/>
  </bookViews>
  <sheets>
    <sheet name="BALANCE GENERAL Agosto 2022" sheetId="2" r:id="rId1"/>
    <sheet name="ENTRADA DE DIARIO Agosto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2" i="3" l="1"/>
  <c r="D92" i="3"/>
  <c r="E102" i="3"/>
  <c r="E101" i="3" s="1"/>
  <c r="F500" i="3"/>
  <c r="F501" i="3"/>
  <c r="F502" i="3"/>
  <c r="F503" i="3"/>
  <c r="F504" i="3"/>
  <c r="F505" i="3"/>
  <c r="F508" i="3"/>
  <c r="F509" i="3"/>
  <c r="F510" i="3"/>
  <c r="F256" i="3"/>
  <c r="F170" i="3"/>
  <c r="D620" i="3"/>
  <c r="D616" i="3" s="1"/>
  <c r="D580" i="3"/>
  <c r="F496" i="3"/>
  <c r="F497" i="3"/>
  <c r="F498" i="3"/>
  <c r="F499" i="3"/>
  <c r="F315" i="3"/>
  <c r="F314" i="3"/>
  <c r="D96" i="3"/>
  <c r="D95" i="3" s="1"/>
  <c r="D631" i="3"/>
  <c r="D630" i="3" s="1"/>
  <c r="E64" i="3"/>
  <c r="E92" i="3"/>
  <c r="E95" i="3"/>
  <c r="F632" i="3"/>
  <c r="E631" i="3"/>
  <c r="E630" i="3" s="1"/>
  <c r="F629" i="3"/>
  <c r="E628" i="3"/>
  <c r="D628" i="3"/>
  <c r="F627" i="3"/>
  <c r="F626" i="3"/>
  <c r="F625" i="3"/>
  <c r="F624" i="3"/>
  <c r="F623" i="3"/>
  <c r="F622" i="3"/>
  <c r="F621" i="3"/>
  <c r="E620" i="3"/>
  <c r="E616" i="3" s="1"/>
  <c r="F619" i="3"/>
  <c r="F618" i="3"/>
  <c r="F617" i="3"/>
  <c r="F615" i="3"/>
  <c r="F614" i="3"/>
  <c r="F613" i="3"/>
  <c r="F612" i="3"/>
  <c r="F611" i="3"/>
  <c r="F610" i="3"/>
  <c r="F609" i="3"/>
  <c r="F608" i="3"/>
  <c r="E607" i="3"/>
  <c r="D607" i="3"/>
  <c r="F606" i="3"/>
  <c r="F605" i="3"/>
  <c r="F604" i="3"/>
  <c r="F603" i="3"/>
  <c r="F602" i="3"/>
  <c r="F601" i="3"/>
  <c r="F600" i="3"/>
  <c r="E599" i="3"/>
  <c r="D599" i="3"/>
  <c r="F598" i="3"/>
  <c r="F597" i="3"/>
  <c r="F594" i="3"/>
  <c r="E593" i="3"/>
  <c r="D593" i="3"/>
  <c r="F592" i="3"/>
  <c r="F589" i="3"/>
  <c r="F588" i="3"/>
  <c r="F587" i="3"/>
  <c r="F586" i="3"/>
  <c r="E585" i="3"/>
  <c r="D585" i="3"/>
  <c r="F584" i="3"/>
  <c r="F583" i="3"/>
  <c r="F582" i="3"/>
  <c r="F581" i="3"/>
  <c r="E580" i="3"/>
  <c r="F579" i="3"/>
  <c r="F578" i="3"/>
  <c r="F577" i="3"/>
  <c r="F576" i="3"/>
  <c r="F575" i="3"/>
  <c r="F574" i="3"/>
  <c r="F573" i="3"/>
  <c r="E572" i="3"/>
  <c r="D572" i="3"/>
  <c r="F568" i="3"/>
  <c r="E567" i="3"/>
  <c r="D567" i="3"/>
  <c r="F566" i="3"/>
  <c r="F565" i="3"/>
  <c r="F564" i="3"/>
  <c r="F563" i="3"/>
  <c r="E562" i="3"/>
  <c r="D562" i="3"/>
  <c r="F560" i="3"/>
  <c r="F559" i="3"/>
  <c r="E558" i="3"/>
  <c r="F556" i="3"/>
  <c r="F555" i="3"/>
  <c r="F554" i="3"/>
  <c r="F553" i="3"/>
  <c r="F550" i="3"/>
  <c r="F549" i="3"/>
  <c r="F548" i="3"/>
  <c r="E547" i="3"/>
  <c r="E546" i="3" s="1"/>
  <c r="D547" i="3"/>
  <c r="F543" i="3"/>
  <c r="F542" i="3"/>
  <c r="F541" i="3"/>
  <c r="F540" i="3"/>
  <c r="F539" i="3"/>
  <c r="F538" i="3"/>
  <c r="E537" i="3"/>
  <c r="D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E515" i="3"/>
  <c r="D515" i="3"/>
  <c r="F514" i="3"/>
  <c r="F513" i="3"/>
  <c r="E512" i="3"/>
  <c r="D512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2" i="3"/>
  <c r="F321" i="3"/>
  <c r="F320" i="3"/>
  <c r="F319" i="3"/>
  <c r="F318" i="3"/>
  <c r="F317" i="3"/>
  <c r="F316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1" i="3"/>
  <c r="F180" i="3"/>
  <c r="F179" i="3"/>
  <c r="F178" i="3"/>
  <c r="F177" i="3"/>
  <c r="F176" i="3"/>
  <c r="F175" i="3"/>
  <c r="F174" i="3"/>
  <c r="F173" i="3"/>
  <c r="F172" i="3"/>
  <c r="F171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97" i="3"/>
  <c r="F96" i="3"/>
  <c r="F94" i="3"/>
  <c r="F93" i="3"/>
  <c r="F91" i="3"/>
  <c r="F88" i="3"/>
  <c r="F87" i="3"/>
  <c r="F86" i="3"/>
  <c r="F85" i="3"/>
  <c r="F84" i="3"/>
  <c r="F83" i="3"/>
  <c r="D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D64" i="3"/>
  <c r="F61" i="3"/>
  <c r="F60" i="3"/>
  <c r="F59" i="3"/>
  <c r="E58" i="3"/>
  <c r="F58" i="3" s="1"/>
  <c r="F57" i="3"/>
  <c r="F56" i="3"/>
  <c r="F55" i="3"/>
  <c r="F54" i="3"/>
  <c r="F53" i="3"/>
  <c r="F52" i="3"/>
  <c r="F51" i="3"/>
  <c r="F50" i="3"/>
  <c r="F49" i="3"/>
  <c r="E48" i="3"/>
  <c r="D48" i="3"/>
  <c r="F47" i="3"/>
  <c r="F46" i="3"/>
  <c r="F45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10" i="3"/>
  <c r="E9" i="3" s="1"/>
  <c r="D10" i="3"/>
  <c r="D9" i="3" s="1"/>
  <c r="F92" i="3" l="1"/>
  <c r="F64" i="3"/>
  <c r="F95" i="3"/>
  <c r="F512" i="3"/>
  <c r="F515" i="3"/>
  <c r="F630" i="3"/>
  <c r="E571" i="3"/>
  <c r="F593" i="3"/>
  <c r="E561" i="3"/>
  <c r="E557" i="3" s="1"/>
  <c r="F567" i="3"/>
  <c r="F572" i="3"/>
  <c r="E8" i="3"/>
  <c r="E7" i="3" s="1"/>
  <c r="F628" i="3"/>
  <c r="F631" i="3"/>
  <c r="D511" i="3"/>
  <c r="F547" i="3"/>
  <c r="D571" i="3"/>
  <c r="D591" i="3"/>
  <c r="E591" i="3"/>
  <c r="E590" i="3" s="1"/>
  <c r="F607" i="3"/>
  <c r="E63" i="3"/>
  <c r="E62" i="3" s="1"/>
  <c r="F562" i="3"/>
  <c r="F616" i="3"/>
  <c r="F620" i="3"/>
  <c r="F10" i="3"/>
  <c r="D63" i="3"/>
  <c r="D62" i="3" s="1"/>
  <c r="E511" i="3"/>
  <c r="F585" i="3"/>
  <c r="F537" i="3"/>
  <c r="F48" i="3"/>
  <c r="E545" i="3"/>
  <c r="E544" i="3"/>
  <c r="D8" i="3"/>
  <c r="F9" i="3"/>
  <c r="F82" i="3"/>
  <c r="F599" i="3"/>
  <c r="D546" i="3"/>
  <c r="F580" i="3"/>
  <c r="D561" i="3"/>
  <c r="F511" i="3" l="1"/>
  <c r="F571" i="3"/>
  <c r="E570" i="3"/>
  <c r="E569" i="3" s="1"/>
  <c r="F591" i="3"/>
  <c r="D590" i="3"/>
  <c r="F590" i="3" s="1"/>
  <c r="F62" i="3"/>
  <c r="E100" i="3"/>
  <c r="E99" i="3" s="1"/>
  <c r="E98" i="3" s="1"/>
  <c r="E6" i="3"/>
  <c r="F63" i="3"/>
  <c r="D545" i="3"/>
  <c r="F546" i="3"/>
  <c r="D558" i="3"/>
  <c r="F561" i="3"/>
  <c r="F8" i="3"/>
  <c r="D7" i="3"/>
  <c r="D570" i="3" l="1"/>
  <c r="F570" i="3" s="1"/>
  <c r="E633" i="3"/>
  <c r="F7" i="3"/>
  <c r="D6" i="3"/>
  <c r="F545" i="3"/>
  <c r="D544" i="3"/>
  <c r="F544" i="3" s="1"/>
  <c r="D557" i="3"/>
  <c r="F557" i="3" s="1"/>
  <c r="F558" i="3"/>
  <c r="D569" i="3" l="1"/>
  <c r="F569" i="3" s="1"/>
  <c r="F6" i="3"/>
  <c r="C28" i="2" l="1"/>
  <c r="C24" i="2"/>
  <c r="B17" i="2"/>
  <c r="B11" i="2"/>
  <c r="C29" i="2" l="1"/>
  <c r="C35" i="2" s="1"/>
  <c r="B18" i="2"/>
  <c r="D101" i="3"/>
  <c r="F101" i="3" s="1"/>
  <c r="F102" i="3"/>
  <c r="D100" i="3" l="1"/>
  <c r="D99" i="3" l="1"/>
  <c r="F100" i="3"/>
  <c r="D98" i="3" l="1"/>
  <c r="F99" i="3"/>
  <c r="F98" i="3" l="1"/>
  <c r="D633" i="3"/>
</calcChain>
</file>

<file path=xl/sharedStrings.xml><?xml version="1.0" encoding="utf-8"?>
<sst xmlns="http://schemas.openxmlformats.org/spreadsheetml/2006/main" count="1313" uniqueCount="1231">
  <si>
    <t>IdCuentaContable</t>
  </si>
  <si>
    <t>NombreCuenta</t>
  </si>
  <si>
    <t>BalanceAnterior</t>
  </si>
  <si>
    <t>Debito</t>
  </si>
  <si>
    <t>Credito</t>
  </si>
  <si>
    <t>BalanceActual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</si>
  <si>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</si>
  <si>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</si>
  <si>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</si>
  <si>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</si>
  <si>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</si>
  <si>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</si>
  <si>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</si>
  <si>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</si>
  <si>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</si>
  <si>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</si>
  <si>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</si>
  <si>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</si>
  <si>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</si>
  <si>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</si>
  <si>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</si>
  <si>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</si>
  <si>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</si>
  <si>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</si>
  <si>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</si>
  <si>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</si>
  <si>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</si>
  <si>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</si>
  <si>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</si>
  <si>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</si>
  <si>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</si>
  <si>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</si>
  <si>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</si>
  <si>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</si>
  <si>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</si>
  <si>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</si>
  <si>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</si>
  <si>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</si>
  <si>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</si>
  <si>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</si>
  <si>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</si>
  <si>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</si>
  <si>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</si>
  <si>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</si>
  <si>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</si>
  <si>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</si>
  <si>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</si>
  <si>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</si>
  <si>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</si>
  <si>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</si>
  <si>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</si>
  <si>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</si>
  <si>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</si>
  <si>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</si>
  <si>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</si>
  <si>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</si>
  <si>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</si>
  <si>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</si>
  <si>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</si>
  <si>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</si>
  <si>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</si>
  <si>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</si>
  <si>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</si>
  <si>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</si>
  <si>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</si>
  <si>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</si>
  <si>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</si>
  <si>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</si>
  <si>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</si>
  <si>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</si>
  <si>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</si>
  <si>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</si>
  <si>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</si>
  <si>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</si>
  <si>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</si>
  <si>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</si>
  <si>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</si>
  <si>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</si>
  <si>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</si>
  <si>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</si>
  <si>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</si>
  <si>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</si>
  <si>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</si>
  <si>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</si>
  <si>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</si>
  <si>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</si>
  <si>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</si>
  <si>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</si>
  <si>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</si>
  <si>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</si>
  <si>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</si>
  <si>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</si>
  <si>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</si>
  <si>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</si>
  <si>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</si>
  <si>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</si>
  <si>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</si>
  <si>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</si>
  <si>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</si>
  <si>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</si>
  <si>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</si>
  <si>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</si>
  <si>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</si>
  <si>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</si>
  <si>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</si>
  <si>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</si>
  <si>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</si>
  <si>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</si>
  <si>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</si>
  <si>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</si>
  <si>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</si>
  <si>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</si>
  <si>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</si>
  <si>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</si>
  <si>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</si>
  <si>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</si>
  <si>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</si>
  <si>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</si>
  <si>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</si>
  <si>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</si>
  <si>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</si>
  <si>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</si>
  <si>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</si>
  <si>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</si>
  <si>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</si>
  <si>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</si>
  <si>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</si>
  <si>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</si>
  <si>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</si>
  <si>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</si>
  <si>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</si>
  <si>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</si>
  <si>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</si>
  <si>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</si>
  <si>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</si>
  <si>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</si>
  <si>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</si>
  <si>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</si>
  <si>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</si>
  <si>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</si>
  <si>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</si>
  <si>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</si>
  <si>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</si>
  <si>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</si>
  <si>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</si>
  <si>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</si>
  <si>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</si>
  <si>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</si>
  <si>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</si>
  <si>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</si>
  <si>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</si>
  <si>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</si>
  <si>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</si>
  <si>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</si>
  <si>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</si>
  <si>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</si>
  <si>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</si>
  <si>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</si>
  <si>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</si>
  <si>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</si>
  <si>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</si>
  <si>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</si>
  <si>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</si>
  <si>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</si>
  <si>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</si>
  <si>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</si>
  <si>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</si>
  <si>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</si>
  <si>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</si>
  <si>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</si>
  <si>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</si>
  <si>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</si>
  <si>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</si>
  <si>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</si>
  <si>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</si>
  <si>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</si>
  <si>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</si>
  <si>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</si>
  <si>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</si>
  <si>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</si>
  <si>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</si>
  <si>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</si>
  <si>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</si>
  <si>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</si>
  <si>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</si>
  <si>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</si>
  <si>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</si>
  <si>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</si>
  <si>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</si>
  <si>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</si>
  <si>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</si>
  <si>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</si>
  <si>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</si>
  <si>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</si>
  <si>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</si>
  <si>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</si>
  <si>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</si>
  <si>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</si>
  <si>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</si>
  <si>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</si>
  <si>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</si>
  <si>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</si>
  <si>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</si>
  <si>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</si>
  <si>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</si>
  <si>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</si>
  <si>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</si>
  <si>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</si>
  <si>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</si>
  <si>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</si>
  <si>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</si>
  <si>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</si>
  <si>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</si>
  <si>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</si>
  <si>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</si>
  <si>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</si>
  <si>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</si>
  <si>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</si>
  <si>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</si>
  <si>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</si>
  <si>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</si>
  <si>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</si>
  <si>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</si>
  <si>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</si>
  <si>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</si>
  <si>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</si>
  <si>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</si>
  <si>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</si>
  <si>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</si>
  <si>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</si>
  <si>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</si>
  <si>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</si>
  <si>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</si>
  <si>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</si>
  <si>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</si>
  <si>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</si>
  <si>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</si>
  <si>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</si>
  <si>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</si>
  <si>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</si>
  <si>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</si>
  <si>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</si>
  <si>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</si>
  <si>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</si>
  <si>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</si>
  <si>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</si>
  <si>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</si>
  <si>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</si>
  <si>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</si>
  <si>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</si>
  <si>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</si>
  <si>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</si>
  <si>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</si>
  <si>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</si>
  <si>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</si>
  <si>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</si>
  <si>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</si>
  <si>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</si>
  <si>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</si>
  <si>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</si>
  <si>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</si>
  <si>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</si>
  <si>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</si>
  <si>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</si>
  <si>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</si>
  <si>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</si>
  <si>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</si>
  <si>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</si>
  <si>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</si>
  <si>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</si>
  <si>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</si>
  <si>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</si>
  <si>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</si>
  <si>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</si>
  <si>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</si>
  <si>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</si>
  <si>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</si>
  <si>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</si>
  <si>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</si>
  <si>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</si>
  <si>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</si>
  <si>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</si>
  <si>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</si>
  <si>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</si>
  <si>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</si>
  <si>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</si>
  <si>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</si>
  <si>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</si>
  <si>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</si>
  <si>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</si>
  <si>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</si>
  <si>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</si>
  <si>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</si>
  <si>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</si>
  <si>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</si>
  <si>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</si>
  <si>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</si>
  <si>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</si>
  <si>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</si>
  <si>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</si>
  <si>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</si>
  <si>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</si>
  <si>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</si>
  <si>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</si>
  <si>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</si>
  <si>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</si>
  <si>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</si>
  <si>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</si>
  <si>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</si>
  <si>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</si>
  <si>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</si>
  <si>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</si>
  <si>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</si>
  <si>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</si>
  <si>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</si>
  <si>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</si>
  <si>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</si>
  <si>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</si>
  <si>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</si>
  <si>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</si>
  <si>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</si>
  <si>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</si>
  <si>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</si>
  <si>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</si>
  <si>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</si>
  <si>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</si>
  <si>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</si>
  <si>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</si>
  <si>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</si>
  <si>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</si>
  <si>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</si>
  <si>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</si>
  <si>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</si>
  <si>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</si>
  <si>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</si>
  <si>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</si>
  <si>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</si>
  <si>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</si>
  <si>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</si>
  <si>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</si>
  <si>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</si>
  <si>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</si>
  <si>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</si>
  <si>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</si>
  <si>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</si>
  <si>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</si>
  <si>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</si>
  <si>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</si>
  <si>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</si>
  <si>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</si>
  <si>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</si>
  <si>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</si>
  <si>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</si>
  <si>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</si>
  <si>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</si>
  <si>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</si>
  <si>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</si>
  <si>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</si>
  <si>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</si>
  <si>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</si>
  <si>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</si>
  <si>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</si>
  <si>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</si>
  <si>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</si>
  <si>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</si>
  <si>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</si>
  <si>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</si>
  <si>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</si>
  <si>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</si>
  <si>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</si>
  <si>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</si>
  <si>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</si>
  <si>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</si>
  <si>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</si>
  <si>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</si>
  <si>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</si>
  <si>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</si>
  <si>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</si>
  <si>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</si>
  <si>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</si>
  <si>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</si>
  <si>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</si>
  <si>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</si>
  <si>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</si>
  <si>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</si>
  <si>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</si>
  <si>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</si>
  <si>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</si>
  <si>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</si>
  <si>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</si>
  <si>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</si>
  <si>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</si>
  <si>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</si>
  <si>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</si>
  <si>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</si>
  <si>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</si>
  <si>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</si>
  <si>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</si>
  <si>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</si>
  <si>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</si>
  <si>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</si>
  <si>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</si>
  <si>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</si>
  <si>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</si>
  <si>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</si>
  <si>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</si>
  <si>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</si>
  <si>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</si>
  <si>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</si>
  <si>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</si>
  <si>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</si>
  <si>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</si>
  <si>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</si>
  <si>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</si>
  <si>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</si>
  <si>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</si>
  <si>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</si>
  <si>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</si>
  <si>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</si>
  <si>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</si>
  <si>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</si>
  <si>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</si>
  <si>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</si>
  <si>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</si>
  <si>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</si>
  <si>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</si>
  <si>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</si>
  <si>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</si>
  <si>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</si>
  <si>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</si>
  <si>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</si>
  <si>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</si>
  <si>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</si>
  <si>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</si>
  <si>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</si>
  <si>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</si>
  <si>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</si>
  <si>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</si>
  <si>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</si>
  <si>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</si>
  <si>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</si>
  <si>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</si>
  <si>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</si>
  <si>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</si>
  <si>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</si>
  <si>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</si>
  <si>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</si>
  <si>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</si>
  <si>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</si>
  <si>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</si>
  <si>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</si>
  <si>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</si>
  <si>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</si>
  <si>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</si>
  <si>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</si>
  <si>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</si>
  <si>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</si>
  <si>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</si>
  <si>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</si>
  <si>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</si>
  <si>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</si>
  <si>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</si>
  <si>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</si>
  <si>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</si>
  <si>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</si>
  <si>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</si>
  <si>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</si>
  <si>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</si>
  <si>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</si>
  <si>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</si>
  <si>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</si>
  <si>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</si>
  <si>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</si>
  <si>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</si>
  <si>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</si>
  <si>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</si>
  <si>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</si>
  <si>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</si>
  <si>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</si>
  <si>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</si>
  <si>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</si>
  <si>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</si>
  <si>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</si>
  <si>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</si>
  <si>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</si>
  <si>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</si>
  <si>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</si>
  <si>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</si>
  <si>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</si>
  <si>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</si>
  <si>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</si>
  <si>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</si>
  <si>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</si>
  <si>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</si>
  <si>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</si>
  <si>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</si>
  <si>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</si>
  <si>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</si>
  <si>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</si>
  <si>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</si>
  <si>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</si>
  <si>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</si>
  <si>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</si>
  <si>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</si>
  <si>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</si>
  <si>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</si>
  <si>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</si>
  <si>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</si>
  <si>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</si>
  <si>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</si>
  <si>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</si>
  <si>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</si>
  <si>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</si>
  <si>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</si>
  <si>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</si>
  <si>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</si>
  <si>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</si>
  <si>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</si>
  <si>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</si>
  <si>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</si>
  <si>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</si>
  <si>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</si>
  <si>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</si>
  <si>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</si>
  <si>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</si>
  <si>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</si>
  <si>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</si>
  <si>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</si>
  <si>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</si>
  <si>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</si>
  <si>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</si>
  <si>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</si>
  <si>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</si>
  <si>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</si>
  <si>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</si>
  <si>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</si>
  <si>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</si>
  <si>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</si>
  <si>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</si>
  <si>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</si>
  <si>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</si>
  <si>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</si>
  <si>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</si>
  <si>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</si>
  <si>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</si>
  <si>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</si>
  <si>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</si>
  <si>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</si>
  <si>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</si>
  <si>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</si>
  <si>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</si>
  <si>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</si>
  <si>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</si>
  <si>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</si>
  <si>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</si>
  <si>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</si>
  <si>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</si>
  <si>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</si>
  <si>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</si>
  <si>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</si>
  <si>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</si>
  <si>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</si>
  <si>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</si>
  <si>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</si>
  <si>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</si>
  <si>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</si>
  <si>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</si>
  <si>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</si>
  <si>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</si>
  <si>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</si>
  <si>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</si>
  <si>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</si>
  <si>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</si>
  <si>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</si>
  <si>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</si>
  <si>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</si>
  <si>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</si>
  <si>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</si>
  <si>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</si>
  <si>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</si>
  <si>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</si>
  <si>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</si>
  <si>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</si>
  <si>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</si>
  <si>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</si>
  <si>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</si>
  <si>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</si>
  <si>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</si>
  <si>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</si>
  <si>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</si>
  <si>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</si>
  <si>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</si>
  <si>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</si>
  <si>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</si>
  <si>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</si>
  <si>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</si>
  <si>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</si>
  <si>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</si>
  <si>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</si>
  <si>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</si>
  <si>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</si>
  <si>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</si>
  <si>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</si>
  <si>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</si>
  <si>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</si>
  <si>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</si>
  <si>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</si>
  <si>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</si>
  <si>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</si>
  <si>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</si>
  <si>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</si>
  <si>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</si>
  <si>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</si>
  <si>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</si>
  <si>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</si>
  <si>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</si>
  <si>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</si>
  <si>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</si>
  <si>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</si>
  <si>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</si>
  <si>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</si>
  <si>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</si>
  <si>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</si>
  <si>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</si>
  <si>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</si>
  <si>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</si>
  <si>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</si>
  <si>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</si>
  <si>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</si>
  <si>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</si>
  <si>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</si>
  <si>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</si>
  <si>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</si>
  <si>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</si>
  <si>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2103-02-0001-900878</t>
  </si>
  <si>
    <t>SOWEY COMERCIAL, EIRL</t>
  </si>
  <si>
    <t>2103-02-0001-900879</t>
  </si>
  <si>
    <t>GRUPO TIMOTEO</t>
  </si>
  <si>
    <t>2103-02-0001-900880</t>
  </si>
  <si>
    <t>SARAHEYN MEDIA GROUP,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</si>
  <si>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</si>
  <si>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</si>
  <si>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</si>
  <si>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</si>
  <si>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</si>
  <si>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</si>
  <si>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</si>
  <si>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</si>
  <si>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</si>
  <si>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</si>
  <si>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2103-02-0001-900900</t>
  </si>
  <si>
    <t>GLOBAL INVEST DOMINICANA J.A. SRL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</si>
  <si>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</si>
  <si>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</si>
  <si>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</si>
  <si>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</si>
  <si>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</si>
  <si>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</si>
  <si>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</si>
  <si>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</si>
  <si>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</si>
  <si>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</si>
  <si>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</si>
  <si>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</si>
  <si>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</si>
  <si>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</si>
  <si>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</si>
  <si>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</si>
  <si>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</si>
  <si>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</si>
  <si>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</si>
  <si>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</si>
  <si>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</si>
  <si>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</si>
  <si>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</si>
  <si>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</si>
  <si>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</si>
  <si>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</si>
  <si>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</si>
  <si>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</si>
  <si>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</si>
  <si>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</si>
  <si>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</si>
  <si>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</si>
  <si>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</si>
  <si>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</si>
  <si>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</si>
  <si>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</si>
  <si>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</si>
  <si>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</si>
  <si>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</si>
  <si>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</si>
  <si>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</si>
  <si>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</si>
  <si>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</si>
  <si>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</si>
  <si>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</si>
  <si>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</si>
  <si>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</si>
  <si>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</si>
  <si>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</si>
  <si>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</si>
  <si>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</si>
  <si>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</si>
  <si>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</si>
  <si>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</si>
  <si>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</si>
  <si>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</si>
  <si>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</si>
  <si>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</si>
  <si>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</si>
  <si>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</si>
  <si>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</si>
  <si>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</si>
  <si>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</si>
  <si>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</si>
  <si>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</si>
  <si>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</si>
  <si>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</si>
  <si>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</si>
  <si>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</si>
  <si>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</si>
  <si>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</si>
  <si>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</si>
  <si>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</si>
  <si>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</si>
  <si>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</si>
  <si>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</si>
  <si>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</si>
  <si>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</si>
  <si>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</si>
  <si>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</si>
  <si>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</si>
  <si>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</si>
  <si>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</si>
  <si>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</si>
  <si>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</si>
  <si>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</si>
  <si>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</si>
  <si>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</si>
  <si>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</si>
  <si>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</si>
  <si>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</si>
  <si>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</si>
  <si>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</si>
  <si>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</si>
  <si>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</si>
  <si>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</si>
  <si>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</si>
  <si>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</si>
  <si>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</si>
  <si>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</si>
  <si>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</si>
  <si>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</si>
  <si>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</si>
  <si>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</si>
  <si>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</si>
  <si>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</si>
  <si>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</si>
  <si>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</si>
  <si>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</si>
  <si>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</si>
  <si>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</si>
  <si>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</si>
  <si>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</si>
  <si>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</si>
  <si>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</si>
  <si>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</si>
  <si>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</si>
  <si>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</si>
  <si>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</si>
  <si>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</si>
  <si>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</si>
  <si>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</si>
  <si>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</si>
  <si>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</si>
  <si>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</si>
  <si>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</si>
  <si>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</si>
  <si>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</si>
  <si>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</si>
  <si>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</si>
  <si>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</si>
  <si>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</si>
  <si>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</si>
  <si>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</si>
  <si>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</si>
  <si>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</si>
  <si>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</si>
  <si>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</si>
  <si>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</si>
  <si>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</si>
  <si>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</si>
  <si>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</si>
  <si>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</si>
  <si>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</si>
  <si>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</si>
  <si>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</si>
  <si>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</si>
  <si>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</si>
  <si>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</si>
  <si>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</si>
  <si>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</si>
  <si>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</si>
  <si>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</si>
  <si>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</si>
  <si>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</si>
  <si>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</si>
  <si>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</si>
  <si>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</si>
  <si>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</si>
  <si>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</si>
  <si>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</si>
  <si>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</si>
  <si>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</si>
  <si>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</si>
  <si>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</si>
  <si>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</si>
  <si>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</si>
  <si>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</si>
  <si>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</si>
  <si>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</si>
  <si>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</si>
  <si>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</si>
  <si>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</si>
  <si>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</si>
  <si>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</si>
  <si>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</si>
  <si>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</si>
  <si>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</si>
  <si>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</si>
  <si>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</si>
  <si>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</si>
  <si>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</si>
  <si>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</si>
  <si>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</si>
  <si>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</si>
  <si>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</si>
  <si>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</si>
  <si>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</si>
  <si>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</si>
  <si>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</si>
  <si>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</si>
  <si>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</si>
  <si>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</si>
  <si>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</si>
  <si>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</si>
  <si>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</si>
  <si>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</si>
  <si>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</si>
  <si>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</si>
  <si>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</si>
  <si>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</si>
  <si>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</si>
  <si>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</si>
  <si>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</si>
  <si>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</si>
  <si>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</si>
  <si>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</si>
  <si>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</si>
  <si>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</si>
  <si>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</si>
  <si>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</si>
  <si>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</si>
  <si>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</si>
  <si>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</si>
  <si>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</si>
  <si>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</si>
  <si>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</si>
  <si>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</si>
  <si>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</si>
  <si>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</si>
  <si>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</si>
  <si>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</si>
  <si>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</si>
  <si>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</si>
  <si>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</si>
  <si>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</si>
  <si>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</si>
  <si>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</si>
  <si>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</si>
  <si>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</si>
  <si>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</si>
  <si>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</si>
  <si>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</si>
  <si>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</si>
  <si>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</si>
  <si>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</si>
  <si>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</si>
  <si>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</si>
  <si>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</si>
  <si>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</si>
  <si>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</si>
  <si>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</si>
  <si>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</si>
  <si>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</si>
  <si>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</si>
  <si>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</si>
  <si>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</si>
  <si>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</si>
  <si>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</si>
  <si>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</si>
  <si>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</si>
  <si>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</si>
  <si>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</si>
  <si>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</si>
  <si>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</si>
  <si>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</si>
  <si>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</si>
  <si>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</si>
  <si>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</si>
  <si>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</si>
  <si>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</si>
  <si>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</si>
  <si>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</si>
  <si>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</si>
  <si>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</si>
  <si>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</si>
  <si>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</si>
  <si>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</si>
  <si>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</si>
  <si>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</si>
  <si>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</si>
  <si>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</si>
  <si>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</si>
  <si>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</si>
  <si>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</si>
  <si>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</si>
  <si>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</si>
  <si>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</si>
  <si>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</si>
  <si>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</si>
  <si>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</si>
  <si>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</si>
  <si>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</si>
  <si>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</si>
  <si>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</si>
  <si>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</si>
  <si>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</si>
  <si>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</si>
  <si>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</si>
  <si>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</si>
  <si>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</si>
  <si>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</si>
  <si>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</si>
  <si>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</si>
  <si>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AUTO TRANSMISIONES YEYO, SRL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</si>
  <si>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</si>
  <si>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</si>
  <si>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</si>
  <si>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</si>
  <si>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</si>
  <si>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</si>
  <si>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</si>
  <si>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</si>
  <si>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</si>
  <si>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</si>
  <si>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2103-02-0001-900881</t>
  </si>
  <si>
    <t>SERVIPERALTA, SRL</t>
  </si>
  <si>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</si>
  <si>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</si>
  <si>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</si>
  <si>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</si>
  <si>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</si>
  <si>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</si>
  <si>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</si>
  <si>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</si>
  <si>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</si>
  <si>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</si>
  <si>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</si>
  <si>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</si>
  <si>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</si>
  <si>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</si>
  <si>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</si>
  <si>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</si>
  <si>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</si>
  <si>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</si>
  <si>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</si>
  <si>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</si>
  <si>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</si>
  <si>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</si>
  <si>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</si>
  <si>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</si>
  <si>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</si>
  <si>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</si>
  <si>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</si>
  <si>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</si>
  <si>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</si>
  <si>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</si>
  <si>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</si>
  <si>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</si>
  <si>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</si>
  <si>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</si>
  <si>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</si>
  <si>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</si>
  <si>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  Lic. Augusto R. Alfonzo Cruz</t>
  </si>
  <si>
    <t xml:space="preserve">        Enc. Depto. Financiero</t>
  </si>
  <si>
    <t xml:space="preserve">        Encargado Div. Contabilidad</t>
  </si>
  <si>
    <t>Balanza de comprobacion</t>
  </si>
  <si>
    <t>VALORES RD$</t>
  </si>
  <si>
    <t xml:space="preserve">Instituto Agrario Dominicano </t>
  </si>
  <si>
    <t>2103-02-0001-900632</t>
  </si>
  <si>
    <t>JUAN BAUTISTA SANCHEZ ESPINAL</t>
  </si>
  <si>
    <t>2103-02-0001-900899</t>
  </si>
  <si>
    <t>NEDERCORP INVESTMENT, SRL</t>
  </si>
  <si>
    <t>2103-02-0001-900903</t>
  </si>
  <si>
    <t>DRA. CARMEN INICIA CHEVALIER CARABALLO</t>
  </si>
  <si>
    <t>2103-02-0001-900943</t>
  </si>
  <si>
    <t>2103-02-0001-900945</t>
  </si>
  <si>
    <t>2103-02-0001-900946</t>
  </si>
  <si>
    <t>MARKET TV, SRL</t>
  </si>
  <si>
    <t>2103-02-0001-900947</t>
  </si>
  <si>
    <t>CRISTINO RAMON GARCIA RAMOS</t>
  </si>
  <si>
    <t>DANILO MUSIC, SRL</t>
  </si>
  <si>
    <t>GRUPO DE COMUNICACIONES GARCIA FERNANDEZ, SRL</t>
  </si>
  <si>
    <t>2103-02-0001-900948</t>
  </si>
  <si>
    <t>2103-02-0001-900949</t>
  </si>
  <si>
    <t>2103-02-0001-900950</t>
  </si>
  <si>
    <t>2103-02-0001-900951</t>
  </si>
  <si>
    <t>2103-02-0001-900952</t>
  </si>
  <si>
    <t>2103-02-0001-900953</t>
  </si>
  <si>
    <t>2103-02-0001-900954</t>
  </si>
  <si>
    <t>2103-02-0001-900955</t>
  </si>
  <si>
    <t>2103-02-0001-900958</t>
  </si>
  <si>
    <t>2103-02-0001-900959</t>
  </si>
  <si>
    <t>2103-02-0001-900960</t>
  </si>
  <si>
    <t>SERD-NET, SRL</t>
  </si>
  <si>
    <t>PUBLICOM, SRL</t>
  </si>
  <si>
    <t>DR. ORLANDO F. MARCANO SANCHEZ</t>
  </si>
  <si>
    <t>BELTREZ DECORAUTO, SRL</t>
  </si>
  <si>
    <t>SERVI MARKETING INTERACTIVOS SMI, SRL</t>
  </si>
  <si>
    <t>MADEIS CARIBBEAN SRL</t>
  </si>
  <si>
    <t>LUIS ARMANDO RODRIGUEZ</t>
  </si>
  <si>
    <t>VARA, SRL</t>
  </si>
  <si>
    <t>SERVICIOS ELECTROMECANICOS RODRIGUEZ SANTOS CERCOS</t>
  </si>
  <si>
    <t>2103-02-0001-900961</t>
  </si>
  <si>
    <t>SERDATECH, SRL</t>
  </si>
  <si>
    <t>GRUPO CIMENTADOS, SRL</t>
  </si>
  <si>
    <t>PAINT HOUSE JYJ, SRL</t>
  </si>
  <si>
    <t>JOLTECA, SRL</t>
  </si>
  <si>
    <t>2103-02-0001-900962</t>
  </si>
  <si>
    <t>2103-02-0001-900963</t>
  </si>
  <si>
    <t>2103-02-0001-900964</t>
  </si>
  <si>
    <t>2103-02-0001-900965</t>
  </si>
  <si>
    <t>2103-02-0001-900966</t>
  </si>
  <si>
    <t>HERCAST, SRL</t>
  </si>
  <si>
    <t>QUINU, SRL</t>
  </si>
  <si>
    <t>FUND. RED ORG. AGROP. SOSTENIBLES DEL VALLE DE SAN JUAN, INC</t>
  </si>
  <si>
    <t>SEDIFA, SRL</t>
  </si>
  <si>
    <t>FLORISTERIA ZUNIFLOR</t>
  </si>
  <si>
    <t>2103-02-0001-900967</t>
  </si>
  <si>
    <t>FRAGUA PROYECTOS CONTRATISTA CIVILES ELECTRICOS</t>
  </si>
  <si>
    <t>2103-02-0001-000252</t>
  </si>
  <si>
    <t>NCR SURTIDOS EMPRESARIALES</t>
  </si>
  <si>
    <t>2103-02-0001-900944</t>
  </si>
  <si>
    <t>CLCKSECURITY, EIRL</t>
  </si>
  <si>
    <t>2103-02-0001-900968</t>
  </si>
  <si>
    <t>2103-02-0001-900969</t>
  </si>
  <si>
    <t>2103-02-0001-900970</t>
  </si>
  <si>
    <t>2103-02-0001-900972</t>
  </si>
  <si>
    <t>2103-02-0001-900973</t>
  </si>
  <si>
    <t>METRIC TOUCH, SRL</t>
  </si>
  <si>
    <t>FL BETANCES &amp; ASOCIADOS, SRL</t>
  </si>
  <si>
    <t>CRUZ DIESEL, SRL</t>
  </si>
  <si>
    <t>TERUEL &amp; COMPAÑÍA, SRL</t>
  </si>
  <si>
    <t>JOSE RICARDO MEJIA P.</t>
  </si>
  <si>
    <t>2103-02-0001-900974</t>
  </si>
  <si>
    <t>2103-02-0001-900873</t>
  </si>
  <si>
    <t>LOLA MULTISERVICES, SRL</t>
  </si>
  <si>
    <t>2103-02-0001-900971</t>
  </si>
  <si>
    <t>COMEDOR OLIVO, ALBAS NIRIS FELIZ F.</t>
  </si>
  <si>
    <t>JAEL SOLUTIONS, SRL</t>
  </si>
  <si>
    <t>2103-02-0001-900975</t>
  </si>
  <si>
    <t>2103-02-0001-900976</t>
  </si>
  <si>
    <t>2103-02-0001-900977</t>
  </si>
  <si>
    <t>2103-02-0001-900978</t>
  </si>
  <si>
    <t>2103-02-0001-900979</t>
  </si>
  <si>
    <t>2103-02-0001-900980</t>
  </si>
  <si>
    <t>2103-02-0001-900981</t>
  </si>
  <si>
    <t>2103-02-0001-900982</t>
  </si>
  <si>
    <t>ALLINONESUPPLY, SRL</t>
  </si>
  <si>
    <t>ESTRELLA ROSA ROSA</t>
  </si>
  <si>
    <t>SUPLIDORA LAH, SRL</t>
  </si>
  <si>
    <t>FARMACO QUIMICO NACIONAL S.A</t>
  </si>
  <si>
    <t>CASA DEL INGENIERO NR, SRL</t>
  </si>
  <si>
    <t>CARLOS ALBERTO FRIAS BAEZ</t>
  </si>
  <si>
    <t>IVLIS TOURS, SRL</t>
  </si>
  <si>
    <t>BILLINI SUPPLY, SRL</t>
  </si>
  <si>
    <t>1101-01-0002-0051</t>
  </si>
  <si>
    <t>1101-01-0002-0052</t>
  </si>
  <si>
    <t>1101-01-0002-0053</t>
  </si>
  <si>
    <t>1101-01-0002-0054</t>
  </si>
  <si>
    <t>1101-01-0002-0055</t>
  </si>
  <si>
    <t>1101-01-0002-0056</t>
  </si>
  <si>
    <t>1101-01-0002-0057</t>
  </si>
  <si>
    <t>1101-01-0002-0058</t>
  </si>
  <si>
    <t>1101-01-0002-0059</t>
  </si>
  <si>
    <t>1101-01-0002-0060</t>
  </si>
  <si>
    <t>1101-01-0002-0061</t>
  </si>
  <si>
    <t>1101-01-0002-0062</t>
  </si>
  <si>
    <t>1101-01-0002-0063</t>
  </si>
  <si>
    <t>1101-01-0002-0064</t>
  </si>
  <si>
    <t>1101-01-0002-0065</t>
  </si>
  <si>
    <t>1101-01-0002-0066</t>
  </si>
  <si>
    <t>1101-01-0002-0067</t>
  </si>
  <si>
    <t>1101-01-0002-0068</t>
  </si>
  <si>
    <t>1101-01-0002-0069</t>
  </si>
  <si>
    <t>1101-01-0002-0070</t>
  </si>
  <si>
    <t>1101-01-0002-0071</t>
  </si>
  <si>
    <t>1101-01-0002-0072</t>
  </si>
  <si>
    <t>1101-01-0002-0073</t>
  </si>
  <si>
    <t>1101-01-0002-0074</t>
  </si>
  <si>
    <t>1101-01-0002-0075</t>
  </si>
  <si>
    <t>1101-01-0002-0076</t>
  </si>
  <si>
    <t>1101-01-0002-0077</t>
  </si>
  <si>
    <t>1101-01-0002-0078</t>
  </si>
  <si>
    <t>SABINA YSABEL OSORIO</t>
  </si>
  <si>
    <t>GUILLERMINA HILARIO DE SANTOS</t>
  </si>
  <si>
    <t>ESTEFANIE RAMOS MENDEZ</t>
  </si>
  <si>
    <t>FERMIN ANT. GUZMAN SUAREZ</t>
  </si>
  <si>
    <t>EVARISTA CASTILLO DE LEON</t>
  </si>
  <si>
    <t>MIGUEL A. CRUZ REYES</t>
  </si>
  <si>
    <t>DAYSI MARMOLEJOS SUERO</t>
  </si>
  <si>
    <t>ROCHELY C. TAVERAS CASTELLANOS</t>
  </si>
  <si>
    <t>BASELISA VEGA PERALTA</t>
  </si>
  <si>
    <t>MILAGROS VASQUEZ DE ROSARIO</t>
  </si>
  <si>
    <t>NICAURY BATISTA MOSCOSO</t>
  </si>
  <si>
    <t>ROCIO PEGUERO SANCHEZ</t>
  </si>
  <si>
    <t>FRANCISCO MIESES FAMILIA</t>
  </si>
  <si>
    <t>ELEUTERIA CESARINA JIMENEZ A.</t>
  </si>
  <si>
    <t>MARITZA ANT. RUFINO GUTIERREZ</t>
  </si>
  <si>
    <t>SANTO FRAGOSO ALCANTARA</t>
  </si>
  <si>
    <t>MIGUEL A. ROSARIO POLANCO</t>
  </si>
  <si>
    <t>PRECIDE LEBRON QUEVEDO</t>
  </si>
  <si>
    <t>JOSE E. RODRIGUEZ PEGUERO</t>
  </si>
  <si>
    <t>CAROLIS ALT. NOVA PEREZ</t>
  </si>
  <si>
    <t>DARLENIS I. HERNANDEZ URBAEZ</t>
  </si>
  <si>
    <t>AIDA RAQUEL ARAUJO CARMONA</t>
  </si>
  <si>
    <t>JONATHAN FCO. LIRIANO</t>
  </si>
  <si>
    <t>NARCISO POLANCO SILVERIO</t>
  </si>
  <si>
    <t>ASLY M. FELIZ DE LOS SANTOS</t>
  </si>
  <si>
    <t>PLACIDO DE JESUS TORRES POLANCO</t>
  </si>
  <si>
    <t>EVELYN MUESES</t>
  </si>
  <si>
    <t>INGRID E. RAMIREZ MARTINEZ</t>
  </si>
  <si>
    <t>2103-02-0001-900983</t>
  </si>
  <si>
    <t>2103-02-0001-900984</t>
  </si>
  <si>
    <t>2103-02-0001-900985</t>
  </si>
  <si>
    <t>2103-02-0001-900986</t>
  </si>
  <si>
    <t>2103-02-0001-900987</t>
  </si>
  <si>
    <t>2103-02-0001-900988</t>
  </si>
  <si>
    <t>2103-02-0001-900989</t>
  </si>
  <si>
    <t>2103-02-0001-900990</t>
  </si>
  <si>
    <t>2103-02-0001-900991</t>
  </si>
  <si>
    <t>2103-02-0001-900992</t>
  </si>
  <si>
    <t>2103-02-0001-900993</t>
  </si>
  <si>
    <t>2103-02-0001-900994</t>
  </si>
  <si>
    <t>2103-02-0001-900995</t>
  </si>
  <si>
    <t>2103-02-0001-900996</t>
  </si>
  <si>
    <t>2103-02-0001-900997</t>
  </si>
  <si>
    <t>2103-02-0001-900998</t>
  </si>
  <si>
    <t>2103-02-0001-900999</t>
  </si>
  <si>
    <t>2103-02-0001-901000</t>
  </si>
  <si>
    <t>2103-02-0001-901001</t>
  </si>
  <si>
    <t>2103-02-0001-901002</t>
  </si>
  <si>
    <t>2103-02-0001-901003</t>
  </si>
  <si>
    <t>2103-02-0001-901004</t>
  </si>
  <si>
    <t>2103-02-0001-901005</t>
  </si>
  <si>
    <t>2103-02-0001-901006</t>
  </si>
  <si>
    <t>2103-02-0001-901007</t>
  </si>
  <si>
    <t>NESTOR JULIO CASTILLO MEDINA</t>
  </si>
  <si>
    <t>GRUPO MULTIMEDIOS AMANECER, SRL</t>
  </si>
  <si>
    <t>MARIA VICTORIA BAEZ BAEZ</t>
  </si>
  <si>
    <t>MARAKUPITA, SRL</t>
  </si>
  <si>
    <t>ANGEL CORPORAN MONEGRO</t>
  </si>
  <si>
    <t>ATHILL &amp; MARTINEZ, S.A</t>
  </si>
  <si>
    <t>JOSE DARIO MARCELINO REYES</t>
  </si>
  <si>
    <t>P.A. CATERING, SRL</t>
  </si>
  <si>
    <t>SERVICIOS MULTIPLES VELOZ, SRL</t>
  </si>
  <si>
    <t>JOSE ANTONIO TORRES ROJAS</t>
  </si>
  <si>
    <t>CARMEN MARIBEL LOPEZ LLANO</t>
  </si>
  <si>
    <t>DOMINGO BAUTISTA &amp; ASOCIADOS, SRL</t>
  </si>
  <si>
    <t>MABEL YINET PEÑA CASTAÑO</t>
  </si>
  <si>
    <t>ING. ELECTROMECANICA Y CONTRUCC. DIGECON, SRL</t>
  </si>
  <si>
    <t>INVERSIONES CONQUES, SRL</t>
  </si>
  <si>
    <t>VIRTUS, SRL</t>
  </si>
  <si>
    <t>ENCADELCAT MULTISERVICES, SRL</t>
  </si>
  <si>
    <t>SOLPRO, SRL</t>
  </si>
  <si>
    <t>WILLYS FRADYS ORTIZ ORTIZ</t>
  </si>
  <si>
    <t>MARTHA VALENZUELA GUILLEN</t>
  </si>
  <si>
    <t>CRISFLOR FLORISTERIA, SRL</t>
  </si>
  <si>
    <t>ARQUITECTURA A&amp;C, SRL</t>
  </si>
  <si>
    <t>IMPRESORA MI CASA, EIRL</t>
  </si>
  <si>
    <t>MESSI, SRL</t>
  </si>
  <si>
    <t>VICTOR GARCIA AIRE ACONDICIONADO, SRL</t>
  </si>
  <si>
    <t>2103-02-0001-900679</t>
  </si>
  <si>
    <t>MULTISERVICIOS F &amp; S, SRL</t>
  </si>
  <si>
    <t>2103-02-0001-900690</t>
  </si>
  <si>
    <t>SETI &amp; SIIF DOMINICANA, ERL</t>
  </si>
  <si>
    <t>2103-02-0001-900957</t>
  </si>
  <si>
    <t>2103-02-0001-901008</t>
  </si>
  <si>
    <t>CANO ACADEMY, SRL</t>
  </si>
  <si>
    <t>2103-02-0001-901009</t>
  </si>
  <si>
    <t>2103-02-0001-901010</t>
  </si>
  <si>
    <t>2103-02-0001-901011</t>
  </si>
  <si>
    <t>ALL OFFICE SOLUTIONS TS, ERL</t>
  </si>
  <si>
    <t>SINDICAL, INFAS</t>
  </si>
  <si>
    <t>ALLDIVERSE, SRL</t>
  </si>
  <si>
    <t xml:space="preserve">                                                 Correspondiente al mes de Agosto 2022</t>
  </si>
  <si>
    <t xml:space="preserve">       Al 31/08/2022          </t>
  </si>
  <si>
    <t>2103-02-0001-900277</t>
  </si>
  <si>
    <t>Cema Electric, SRL</t>
  </si>
  <si>
    <t>2103-02-0001-900543</t>
  </si>
  <si>
    <t>BDO ESENFA, SRL</t>
  </si>
  <si>
    <t>2103-02-0001-901013</t>
  </si>
  <si>
    <t>2103-02-0001-901014</t>
  </si>
  <si>
    <t>2103-02-0001-901015</t>
  </si>
  <si>
    <t>2103-02-0001-901016</t>
  </si>
  <si>
    <t>2103-02-0001-901017</t>
  </si>
  <si>
    <t>2103-02-0001-901018</t>
  </si>
  <si>
    <t>2103-02-0001-901019</t>
  </si>
  <si>
    <t>2103-02-0001-901020</t>
  </si>
  <si>
    <t>IMPRESORA ROSALIAN, SRL</t>
  </si>
  <si>
    <t>OFICINA METROPOLITANA DE SERVICIOS DE AUTOBUSES (OMSA)</t>
  </si>
  <si>
    <t>ISIS ALVAREZ ROA</t>
  </si>
  <si>
    <t>EL MESON SUIZO, SRL</t>
  </si>
  <si>
    <t>SILVER TIGER BUSINES, SRL</t>
  </si>
  <si>
    <t>CENTRO DE SERVICIOS MORENO, SRL</t>
  </si>
  <si>
    <t>FELIPE &amp; POLANCO TOURS, SRL</t>
  </si>
  <si>
    <t>2103-02-0001-901021</t>
  </si>
  <si>
    <t>SERVICIOS LOGISTICOS EXPRESS, SRL</t>
  </si>
  <si>
    <t>AH EDITORA OFFESET,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</si>
</sst>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8"/>
      <color theme="1"/>
      <name val="Arial Black"/>
      <family val="2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43" fontId="2" fillId="2" borderId="1" xfId="1" applyFont="1" applyFill="1" applyBorder="1"/>
    <xf numFmtId="0" fontId="3" fillId="0" borderId="1" xfId="0" applyFont="1" applyBorder="1"/>
    <xf numFmtId="43" fontId="3" fillId="0" borderId="1" xfId="1" applyFont="1" applyBorder="1"/>
    <xf numFmtId="43" fontId="3" fillId="2" borderId="1" xfId="1" applyFont="1" applyFill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/>
    <xf numFmtId="43" fontId="3" fillId="2" borderId="0" xfId="0" applyNumberFormat="1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ill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" fontId="4" fillId="2" borderId="0" xfId="2" applyNumberForma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4" fontId="10" fillId="2" borderId="0" xfId="2" applyNumberFormat="1" applyFont="1" applyFill="1" applyAlignment="1">
      <alignment horizontal="right" vertical="center"/>
    </xf>
    <xf numFmtId="0" fontId="10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4" fontId="9" fillId="2" borderId="0" xfId="2" applyNumberFormat="1" applyFont="1" applyFill="1" applyAlignment="1">
      <alignment vertical="center" wrapText="1"/>
    </xf>
    <xf numFmtId="4" fontId="10" fillId="2" borderId="0" xfId="2" applyNumberFormat="1" applyFont="1" applyFill="1" applyAlignment="1">
      <alignment vertical="center"/>
    </xf>
    <xf numFmtId="4" fontId="10" fillId="2" borderId="0" xfId="2" applyNumberFormat="1" applyFont="1" applyFill="1" applyAlignment="1">
      <alignment vertical="center" wrapText="1"/>
    </xf>
    <xf numFmtId="4" fontId="9" fillId="2" borderId="2" xfId="2" applyNumberFormat="1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horizontal="left" vertical="center" wrapText="1"/>
    </xf>
    <xf numFmtId="43" fontId="10" fillId="2" borderId="0" xfId="1" applyFont="1" applyFill="1" applyAlignment="1">
      <alignment vertical="center"/>
    </xf>
    <xf numFmtId="43" fontId="10" fillId="2" borderId="0" xfId="1" applyFont="1" applyFill="1" applyAlignment="1">
      <alignment horizontal="right" vertical="center"/>
    </xf>
    <xf numFmtId="4" fontId="9" fillId="2" borderId="0" xfId="2" applyNumberFormat="1" applyFont="1" applyFill="1" applyAlignment="1">
      <alignment horizontal="right" vertical="center" wrapText="1"/>
    </xf>
    <xf numFmtId="43" fontId="9" fillId="2" borderId="3" xfId="1" applyFont="1" applyFill="1" applyBorder="1" applyAlignment="1">
      <alignment vertical="center"/>
    </xf>
    <xf numFmtId="43" fontId="9" fillId="2" borderId="0" xfId="2" applyNumberFormat="1" applyFont="1" applyFill="1" applyAlignment="1">
      <alignment vertical="center"/>
    </xf>
    <xf numFmtId="4" fontId="9" fillId="2" borderId="3" xfId="2" applyNumberFormat="1" applyFont="1" applyFill="1" applyBorder="1" applyAlignment="1">
      <alignment vertical="center" wrapText="1"/>
    </xf>
    <xf numFmtId="4" fontId="9" fillId="2" borderId="4" xfId="2" applyNumberFormat="1" applyFont="1" applyFill="1" applyBorder="1" applyAlignment="1">
      <alignment vertical="center" wrapText="1"/>
    </xf>
    <xf numFmtId="4" fontId="9" fillId="2" borderId="5" xfId="2" applyNumberFormat="1" applyFont="1" applyFill="1" applyBorder="1" applyAlignment="1">
      <alignment vertical="center" wrapText="1"/>
    </xf>
    <xf numFmtId="4" fontId="9" fillId="2" borderId="6" xfId="2" applyNumberFormat="1" applyFont="1" applyFill="1" applyBorder="1" applyAlignment="1">
      <alignment vertical="center" wrapText="1"/>
    </xf>
    <xf numFmtId="0" fontId="13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2" borderId="0" xfId="2" applyFont="1" applyFill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4">
    <cellStyle name="Millares" xfId="1" builtinId="3"/>
    <cellStyle name="Millares 2" xfId="3" xr:uid="{BC8DE20B-209D-4D00-A0B1-C1AF085ED0B2}"/>
    <cellStyle name="Normal" xfId="0" builtinId="0"/>
    <cellStyle name="Normal 2" xfId="2" xr:uid="{291D4698-D6CF-4EEB-A9C6-9875961D4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0</xdr:rowOff>
    </xdr:from>
    <xdr:to>
      <xdr:col>3</xdr:col>
      <xdr:colOff>247650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CD971-1872-47C3-9455-309B27CB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0"/>
          <a:ext cx="17430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7B80-325B-4C4F-93BA-7A6EF157B19D}">
  <sheetPr>
    <pageSetUpPr fitToPage="1"/>
  </sheetPr>
  <dimension ref="A1:D48"/>
  <sheetViews>
    <sheetView tabSelected="1" topLeftCell="A31" workbookViewId="0">
      <selection sqref="A1:D48"/>
    </sheetView>
  </sheetViews>
  <sheetFormatPr baseColWidth="10" defaultRowHeight="15" x14ac:dyDescent="0.25"/>
  <cols>
    <col min="1" max="1" width="53.7109375" customWidth="1"/>
    <col min="2" max="2" width="23.85546875" customWidth="1"/>
    <col min="3" max="3" width="22.140625" customWidth="1"/>
  </cols>
  <sheetData>
    <row r="1" spans="1:3" ht="20.25" x14ac:dyDescent="0.25">
      <c r="A1" s="11" t="s">
        <v>959</v>
      </c>
      <c r="B1" s="11"/>
      <c r="C1" s="12"/>
    </row>
    <row r="2" spans="1:3" ht="18" x14ac:dyDescent="0.25">
      <c r="A2" s="13" t="s">
        <v>960</v>
      </c>
      <c r="B2" s="13"/>
      <c r="C2" s="14"/>
    </row>
    <row r="3" spans="1:3" ht="18" x14ac:dyDescent="0.25">
      <c r="A3" s="15" t="s">
        <v>1207</v>
      </c>
      <c r="B3" s="15"/>
      <c r="C3" s="16"/>
    </row>
    <row r="4" spans="1:3" x14ac:dyDescent="0.25">
      <c r="A4" s="17" t="s">
        <v>961</v>
      </c>
      <c r="B4" s="17"/>
      <c r="C4" s="14"/>
    </row>
    <row r="5" spans="1:3" x14ac:dyDescent="0.25">
      <c r="A5" s="17"/>
      <c r="B5" s="17"/>
      <c r="C5" s="14"/>
    </row>
    <row r="6" spans="1:3" ht="18" x14ac:dyDescent="0.25">
      <c r="A6" s="18" t="s">
        <v>962</v>
      </c>
      <c r="B6" s="19"/>
      <c r="C6" s="20"/>
    </row>
    <row r="7" spans="1:3" ht="16.5" x14ac:dyDescent="0.25">
      <c r="A7" s="21" t="s">
        <v>963</v>
      </c>
      <c r="B7" s="22">
        <v>752968113.07000005</v>
      </c>
      <c r="C7" s="22"/>
    </row>
    <row r="8" spans="1:3" ht="16.5" x14ac:dyDescent="0.25">
      <c r="A8" s="23" t="s">
        <v>964</v>
      </c>
      <c r="B8" s="24"/>
      <c r="C8" s="24"/>
    </row>
    <row r="9" spans="1:3" ht="16.5" x14ac:dyDescent="0.25">
      <c r="A9" s="23"/>
      <c r="B9" s="25"/>
      <c r="C9" s="25"/>
    </row>
    <row r="10" spans="1:3" ht="16.5" x14ac:dyDescent="0.25">
      <c r="A10" s="23" t="s">
        <v>965</v>
      </c>
      <c r="B10" s="26"/>
      <c r="C10" s="26"/>
    </row>
    <row r="11" spans="1:3" ht="16.5" x14ac:dyDescent="0.25">
      <c r="A11" s="21" t="s">
        <v>966</v>
      </c>
      <c r="B11" s="27">
        <f>B7+B8+B9+B10</f>
        <v>752968113.07000005</v>
      </c>
      <c r="C11" s="27"/>
    </row>
    <row r="12" spans="1:3" ht="16.5" x14ac:dyDescent="0.25">
      <c r="A12" s="21" t="s">
        <v>967</v>
      </c>
      <c r="B12" s="28">
        <v>3111894286.3800001</v>
      </c>
      <c r="C12" s="28"/>
    </row>
    <row r="13" spans="1:3" ht="16.5" x14ac:dyDescent="0.25">
      <c r="A13" s="23" t="s">
        <v>968</v>
      </c>
      <c r="B13" s="29"/>
      <c r="C13" s="29"/>
    </row>
    <row r="14" spans="1:3" ht="16.5" x14ac:dyDescent="0.25">
      <c r="A14" s="23" t="s">
        <v>969</v>
      </c>
      <c r="B14" s="25"/>
      <c r="C14" s="25"/>
    </row>
    <row r="15" spans="1:3" ht="16.5" x14ac:dyDescent="0.25">
      <c r="A15" s="23" t="s">
        <v>970</v>
      </c>
      <c r="B15" s="26"/>
      <c r="C15" s="26"/>
    </row>
    <row r="16" spans="1:3" ht="16.5" x14ac:dyDescent="0.25">
      <c r="A16" s="23" t="s">
        <v>971</v>
      </c>
      <c r="B16" s="25"/>
      <c r="C16" s="25"/>
    </row>
    <row r="17" spans="1:3" ht="16.5" x14ac:dyDescent="0.25">
      <c r="A17" s="21" t="s">
        <v>972</v>
      </c>
      <c r="B17" s="27">
        <f>B12+B13+B14+B15+B16</f>
        <v>3111894286.3800001</v>
      </c>
      <c r="C17" s="27"/>
    </row>
    <row r="18" spans="1:3" ht="17.25" thickBot="1" x14ac:dyDescent="0.3">
      <c r="A18" s="21" t="s">
        <v>973</v>
      </c>
      <c r="B18" s="30">
        <f>B11+B17</f>
        <v>3864862399.4500003</v>
      </c>
      <c r="C18" s="27"/>
    </row>
    <row r="19" spans="1:3" ht="17.25" thickTop="1" x14ac:dyDescent="0.25">
      <c r="A19" s="21" t="s">
        <v>974</v>
      </c>
      <c r="B19" s="31"/>
      <c r="C19" s="25"/>
    </row>
    <row r="20" spans="1:3" ht="16.5" x14ac:dyDescent="0.25">
      <c r="A20" s="21" t="s">
        <v>975</v>
      </c>
      <c r="B20" s="32"/>
      <c r="C20" s="28"/>
    </row>
    <row r="21" spans="1:3" ht="16.5" x14ac:dyDescent="0.25">
      <c r="A21" s="23" t="s">
        <v>976</v>
      </c>
      <c r="B21" s="22"/>
      <c r="C21" s="22">
        <v>527761906.33999997</v>
      </c>
    </row>
    <row r="22" spans="1:3" ht="16.5" x14ac:dyDescent="0.25">
      <c r="A22" s="23" t="s">
        <v>977</v>
      </c>
      <c r="B22" s="33"/>
      <c r="C22" s="33">
        <v>37370731.060000002</v>
      </c>
    </row>
    <row r="23" spans="1:3" ht="16.5" x14ac:dyDescent="0.25">
      <c r="A23" s="23" t="s">
        <v>978</v>
      </c>
      <c r="B23" s="34"/>
      <c r="C23" s="34">
        <v>258630.39999999999</v>
      </c>
    </row>
    <row r="24" spans="1:3" ht="16.5" x14ac:dyDescent="0.25">
      <c r="A24" s="21" t="s">
        <v>979</v>
      </c>
      <c r="B24" s="35"/>
      <c r="C24" s="36">
        <f>SUM(C21:C23)</f>
        <v>565391267.79999995</v>
      </c>
    </row>
    <row r="25" spans="1:3" ht="16.5" x14ac:dyDescent="0.25">
      <c r="A25" s="21" t="s">
        <v>980</v>
      </c>
      <c r="B25" s="31"/>
      <c r="C25" s="29"/>
    </row>
    <row r="26" spans="1:3" ht="16.5" x14ac:dyDescent="0.25">
      <c r="A26" s="23" t="s">
        <v>981</v>
      </c>
      <c r="B26" s="33"/>
      <c r="C26" s="33">
        <v>1406360.04</v>
      </c>
    </row>
    <row r="27" spans="1:3" ht="16.5" x14ac:dyDescent="0.25">
      <c r="A27" s="23" t="s">
        <v>982</v>
      </c>
      <c r="B27" s="33"/>
      <c r="C27" s="33">
        <v>26253501.899999999</v>
      </c>
    </row>
    <row r="28" spans="1:3" ht="16.5" x14ac:dyDescent="0.25">
      <c r="A28" s="21" t="s">
        <v>980</v>
      </c>
      <c r="B28" s="37"/>
      <c r="C28" s="38">
        <f>SUM(C26:C27)</f>
        <v>27659861.939999998</v>
      </c>
    </row>
    <row r="29" spans="1:3" ht="17.25" thickBot="1" x14ac:dyDescent="0.3">
      <c r="A29" s="21" t="s">
        <v>983</v>
      </c>
      <c r="B29" s="31"/>
      <c r="C29" s="30">
        <f>C24+C28</f>
        <v>593051129.74000001</v>
      </c>
    </row>
    <row r="30" spans="1:3" ht="17.25" thickTop="1" x14ac:dyDescent="0.25">
      <c r="A30" s="21" t="s">
        <v>984</v>
      </c>
      <c r="B30" s="31"/>
      <c r="C30" s="26"/>
    </row>
    <row r="31" spans="1:3" ht="16.5" x14ac:dyDescent="0.25">
      <c r="A31" s="23" t="s">
        <v>985</v>
      </c>
      <c r="B31" s="31"/>
      <c r="C31" s="39">
        <v>3271811269.71</v>
      </c>
    </row>
    <row r="32" spans="1:3" ht="16.5" x14ac:dyDescent="0.25">
      <c r="A32" s="23" t="s">
        <v>986</v>
      </c>
      <c r="B32" s="31"/>
      <c r="C32" s="29"/>
    </row>
    <row r="33" spans="1:4" ht="16.5" x14ac:dyDescent="0.25">
      <c r="A33" s="23" t="s">
        <v>987</v>
      </c>
      <c r="B33" s="31"/>
      <c r="C33" s="26"/>
    </row>
    <row r="34" spans="1:4" ht="17.25" thickBot="1" x14ac:dyDescent="0.3">
      <c r="A34" s="21" t="s">
        <v>988</v>
      </c>
      <c r="B34" s="31"/>
      <c r="C34" s="40">
        <v>3292498710.1700001</v>
      </c>
    </row>
    <row r="35" spans="1:4" ht="17.25" thickBot="1" x14ac:dyDescent="0.3">
      <c r="A35" s="21" t="s">
        <v>989</v>
      </c>
      <c r="B35" s="31"/>
      <c r="C35" s="41">
        <f>C29+C31</f>
        <v>3864862399.4499998</v>
      </c>
    </row>
    <row r="36" spans="1:4" ht="17.25" thickTop="1" x14ac:dyDescent="0.25">
      <c r="A36" s="21"/>
      <c r="B36" s="31"/>
      <c r="C36" s="27"/>
    </row>
    <row r="37" spans="1:4" ht="16.5" x14ac:dyDescent="0.25">
      <c r="A37" s="21"/>
      <c r="B37" s="31"/>
      <c r="C37" s="27"/>
    </row>
    <row r="38" spans="1:4" ht="16.5" x14ac:dyDescent="0.25">
      <c r="A38" s="21"/>
      <c r="B38" s="31"/>
      <c r="C38" s="27"/>
    </row>
    <row r="39" spans="1:4" ht="16.5" x14ac:dyDescent="0.25">
      <c r="A39" s="21"/>
      <c r="B39" s="31"/>
      <c r="C39" s="27"/>
    </row>
    <row r="40" spans="1:4" ht="16.5" x14ac:dyDescent="0.25">
      <c r="A40" s="21"/>
      <c r="B40" s="31"/>
      <c r="C40" s="27"/>
    </row>
    <row r="41" spans="1:4" ht="18.75" customHeight="1" x14ac:dyDescent="0.3">
      <c r="A41" s="45" t="s">
        <v>990</v>
      </c>
      <c r="B41" s="46" t="s">
        <v>991</v>
      </c>
      <c r="C41" s="46"/>
      <c r="D41" s="47"/>
    </row>
    <row r="42" spans="1:4" ht="18.75" customHeight="1" x14ac:dyDescent="0.3">
      <c r="A42" s="45" t="s">
        <v>992</v>
      </c>
      <c r="B42" s="46" t="s">
        <v>993</v>
      </c>
      <c r="C42" s="46"/>
      <c r="D42" s="47"/>
    </row>
    <row r="43" spans="1:4" ht="18.75" customHeight="1" x14ac:dyDescent="0.3">
      <c r="A43" s="45"/>
      <c r="B43" s="46"/>
      <c r="C43" s="46"/>
      <c r="D43" s="47"/>
    </row>
    <row r="44" spans="1:4" ht="18.75" customHeight="1" x14ac:dyDescent="0.3">
      <c r="A44" s="45"/>
      <c r="B44" s="46"/>
      <c r="C44" s="46"/>
      <c r="D44" s="47"/>
    </row>
    <row r="45" spans="1:4" ht="18.75" customHeight="1" x14ac:dyDescent="0.3">
      <c r="A45" s="45"/>
      <c r="B45" s="46"/>
      <c r="C45" s="46"/>
      <c r="D45" s="47"/>
    </row>
    <row r="46" spans="1:4" ht="18.75" customHeight="1" x14ac:dyDescent="0.3">
      <c r="A46" s="45"/>
      <c r="B46" s="47"/>
      <c r="C46" s="48"/>
      <c r="D46" s="47"/>
    </row>
    <row r="47" spans="1:4" ht="18.75" customHeight="1" x14ac:dyDescent="0.3">
      <c r="A47" s="46" t="s">
        <v>994</v>
      </c>
      <c r="B47" s="46" t="s">
        <v>995</v>
      </c>
      <c r="C47" s="46"/>
      <c r="D47" s="47"/>
    </row>
    <row r="48" spans="1:4" ht="18.75" customHeight="1" x14ac:dyDescent="0.3">
      <c r="A48" s="46" t="s">
        <v>996</v>
      </c>
      <c r="B48" s="46" t="s">
        <v>997</v>
      </c>
      <c r="C48" s="46"/>
      <c r="D48" s="47"/>
    </row>
  </sheetData>
  <pageMargins left="0.7" right="0.7" top="0.75" bottom="0.75" header="0.3" footer="0.3"/>
  <pageSetup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6F03-6D5F-49A8-AD49-7B198AC571A4}">
  <sheetPr>
    <pageSetUpPr fitToPage="1"/>
  </sheetPr>
  <dimension ref="A1:F633"/>
  <sheetViews>
    <sheetView topLeftCell="A619" workbookViewId="0">
      <selection activeCell="A596" sqref="A596:F633"/>
    </sheetView>
  </sheetViews>
  <sheetFormatPr baseColWidth="10" defaultRowHeight="15" x14ac:dyDescent="0.25"/>
  <cols>
    <col min="1" max="1" width="34.42578125" customWidth="1"/>
    <col min="2" max="2" width="73.5703125" customWidth="1"/>
    <col min="3" max="3" width="23" customWidth="1"/>
    <col min="4" max="4" width="21.42578125" customWidth="1"/>
    <col min="5" max="5" width="21.5703125" customWidth="1"/>
    <col min="6" max="6" width="22.85546875" customWidth="1"/>
  </cols>
  <sheetData>
    <row r="1" spans="1:6" ht="27" x14ac:dyDescent="0.5">
      <c r="A1" s="43" t="s">
        <v>1000</v>
      </c>
      <c r="B1" s="43"/>
      <c r="C1" s="43"/>
      <c r="D1" s="43"/>
      <c r="E1" s="43"/>
      <c r="F1" s="43"/>
    </row>
    <row r="2" spans="1:6" ht="27" x14ac:dyDescent="0.5">
      <c r="A2" s="43" t="s">
        <v>998</v>
      </c>
      <c r="B2" s="43"/>
      <c r="C2" s="43"/>
      <c r="D2" s="43"/>
      <c r="E2" s="43"/>
      <c r="F2" s="43"/>
    </row>
    <row r="3" spans="1:6" ht="27" x14ac:dyDescent="0.5">
      <c r="A3" s="44" t="s">
        <v>1208</v>
      </c>
      <c r="B3" s="44"/>
      <c r="C3" s="44"/>
      <c r="D3" s="44"/>
      <c r="E3" s="44"/>
      <c r="F3" s="44"/>
    </row>
    <row r="4" spans="1:6" ht="27" x14ac:dyDescent="0.5">
      <c r="A4" s="44" t="s">
        <v>999</v>
      </c>
      <c r="B4" s="44"/>
      <c r="C4" s="44"/>
      <c r="D4" s="44"/>
      <c r="E4" s="44"/>
      <c r="F4" s="44"/>
    </row>
    <row r="5" spans="1:6" ht="18.75" x14ac:dyDescent="0.3">
      <c r="A5" s="4" t="s">
        <v>0</v>
      </c>
      <c r="B5" s="4" t="s">
        <v>1</v>
      </c>
      <c r="C5" s="5" t="s">
        <v>2</v>
      </c>
      <c r="D5" s="6" t="s">
        <v>3</v>
      </c>
      <c r="E5" s="6" t="s">
        <v>4</v>
      </c>
      <c r="F5" s="5" t="s">
        <v>5</v>
      </c>
    </row>
    <row r="6" spans="1:6" ht="18.75" x14ac:dyDescent="0.3">
      <c r="A6" s="4">
        <v>1</v>
      </c>
      <c r="B6" s="4" t="s">
        <v>6</v>
      </c>
      <c r="C6" s="5">
        <v>3855437784.2800002</v>
      </c>
      <c r="D6" s="6">
        <f>+D7+D62</f>
        <v>167150123.85999998</v>
      </c>
      <c r="E6" s="6">
        <f>+E7+E62</f>
        <v>157725508.69</v>
      </c>
      <c r="F6" s="5">
        <f t="shared" ref="F6:F71" si="0">+C6+D6-E6</f>
        <v>3864862399.4500003</v>
      </c>
    </row>
    <row r="7" spans="1:6" ht="18.75" x14ac:dyDescent="0.3">
      <c r="A7" s="4">
        <v>11</v>
      </c>
      <c r="B7" s="4" t="s">
        <v>7</v>
      </c>
      <c r="C7" s="5">
        <v>752706380.05999994</v>
      </c>
      <c r="D7" s="6">
        <f>+D8</f>
        <v>157987241.69999999</v>
      </c>
      <c r="E7" s="6">
        <f>+E8</f>
        <v>157725508.69</v>
      </c>
      <c r="F7" s="5">
        <f t="shared" si="0"/>
        <v>752968113.06999993</v>
      </c>
    </row>
    <row r="8" spans="1:6" ht="18.75" x14ac:dyDescent="0.3">
      <c r="A8" s="4">
        <v>1101</v>
      </c>
      <c r="B8" s="4" t="s">
        <v>8</v>
      </c>
      <c r="C8" s="5">
        <v>751475739.26999974</v>
      </c>
      <c r="D8" s="6">
        <f>+D9+D48+D57+D61+D58</f>
        <v>157987241.69999999</v>
      </c>
      <c r="E8" s="6">
        <f>+E9+E48+E57+E58+E61</f>
        <v>157725508.69</v>
      </c>
      <c r="F8" s="5">
        <f t="shared" si="0"/>
        <v>751737472.27999973</v>
      </c>
    </row>
    <row r="9" spans="1:6" ht="18.75" x14ac:dyDescent="0.3">
      <c r="A9" s="7" t="s">
        <v>9</v>
      </c>
      <c r="B9" s="4" t="s">
        <v>10</v>
      </c>
      <c r="C9" s="5">
        <v>1266864.77</v>
      </c>
      <c r="D9" s="6">
        <f>D10</f>
        <v>0</v>
      </c>
      <c r="E9" s="6">
        <f>+E10</f>
        <v>0</v>
      </c>
      <c r="F9" s="5">
        <f t="shared" si="0"/>
        <v>1266864.77</v>
      </c>
    </row>
    <row r="10" spans="1:6" ht="18.75" x14ac:dyDescent="0.3">
      <c r="A10" s="1" t="s">
        <v>11</v>
      </c>
      <c r="B10" s="1" t="s">
        <v>12</v>
      </c>
      <c r="C10" s="2">
        <v>1197654.3799999999</v>
      </c>
      <c r="D10" s="3">
        <f>+D11+D12+D13+D14+D15+D16+D47+D17+D18+D19+D20+D21+D22+D23+D24+D25+D26+D27+D28+D29+D30+D31+D32+D33+D34+D35+D36+D37+D38+D39+D40+D41+D45+D42+D46</f>
        <v>0</v>
      </c>
      <c r="E10" s="3">
        <f>+E16+E11+E12+E13+E14+E15+E47</f>
        <v>0</v>
      </c>
      <c r="F10" s="2">
        <f t="shared" si="0"/>
        <v>1197654.3799999999</v>
      </c>
    </row>
    <row r="11" spans="1:6" ht="18.75" x14ac:dyDescent="0.3">
      <c r="A11" s="1" t="s">
        <v>13</v>
      </c>
      <c r="B11" s="1" t="s">
        <v>14</v>
      </c>
      <c r="C11" s="2">
        <v>-60.7</v>
      </c>
      <c r="D11" s="3"/>
      <c r="E11" s="3"/>
      <c r="F11" s="2">
        <f t="shared" si="0"/>
        <v>-60.7</v>
      </c>
    </row>
    <row r="12" spans="1:6" ht="18.75" x14ac:dyDescent="0.3">
      <c r="A12" s="1" t="s">
        <v>15</v>
      </c>
      <c r="B12" s="1" t="s">
        <v>16</v>
      </c>
      <c r="C12" s="2">
        <v>-25000</v>
      </c>
      <c r="D12" s="3"/>
      <c r="E12" s="3"/>
      <c r="F12" s="2">
        <f t="shared" si="0"/>
        <v>-25000</v>
      </c>
    </row>
    <row r="13" spans="1:6" ht="18.75" x14ac:dyDescent="0.3">
      <c r="A13" s="1" t="s">
        <v>17</v>
      </c>
      <c r="B13" s="1" t="s">
        <v>16</v>
      </c>
      <c r="C13" s="2">
        <v>-50000</v>
      </c>
      <c r="D13" s="3"/>
      <c r="E13" s="3"/>
      <c r="F13" s="2">
        <f t="shared" si="0"/>
        <v>-50000</v>
      </c>
    </row>
    <row r="14" spans="1:6" ht="18.75" x14ac:dyDescent="0.3">
      <c r="A14" s="1" t="s">
        <v>18</v>
      </c>
      <c r="B14" s="1" t="s">
        <v>19</v>
      </c>
      <c r="C14" s="2">
        <v>76961.62</v>
      </c>
      <c r="D14" s="3"/>
      <c r="E14" s="3"/>
      <c r="F14" s="2">
        <f t="shared" si="0"/>
        <v>76961.62</v>
      </c>
    </row>
    <row r="15" spans="1:6" ht="18.75" x14ac:dyDescent="0.3">
      <c r="A15" s="1" t="s">
        <v>20</v>
      </c>
      <c r="B15" s="1" t="s">
        <v>21</v>
      </c>
      <c r="C15" s="2">
        <v>-30000</v>
      </c>
      <c r="D15" s="3"/>
      <c r="E15" s="3"/>
      <c r="F15" s="2">
        <f t="shared" si="0"/>
        <v>-30000</v>
      </c>
    </row>
    <row r="16" spans="1:6" ht="18.75" x14ac:dyDescent="0.3">
      <c r="A16" s="1" t="s">
        <v>22</v>
      </c>
      <c r="B16" s="1" t="s">
        <v>23</v>
      </c>
      <c r="C16" s="2">
        <v>0</v>
      </c>
      <c r="D16" s="3"/>
      <c r="E16" s="3"/>
      <c r="F16" s="2">
        <f t="shared" si="0"/>
        <v>0</v>
      </c>
    </row>
    <row r="17" spans="1:6" ht="18.75" x14ac:dyDescent="0.3">
      <c r="A17" s="1" t="s">
        <v>1088</v>
      </c>
      <c r="B17" s="1" t="s">
        <v>1116</v>
      </c>
      <c r="C17" s="2">
        <v>40000</v>
      </c>
      <c r="D17" s="3"/>
      <c r="E17" s="3"/>
      <c r="F17" s="2">
        <f t="shared" si="0"/>
        <v>40000</v>
      </c>
    </row>
    <row r="18" spans="1:6" ht="18.75" x14ac:dyDescent="0.3">
      <c r="A18" s="1" t="s">
        <v>1089</v>
      </c>
      <c r="B18" s="1" t="s">
        <v>1117</v>
      </c>
      <c r="C18" s="2">
        <v>40000</v>
      </c>
      <c r="D18" s="3"/>
      <c r="E18" s="3"/>
      <c r="F18" s="2">
        <f t="shared" si="0"/>
        <v>40000</v>
      </c>
    </row>
    <row r="19" spans="1:6" ht="18.75" x14ac:dyDescent="0.3">
      <c r="A19" s="1" t="s">
        <v>1090</v>
      </c>
      <c r="B19" s="1" t="s">
        <v>1118</v>
      </c>
      <c r="C19" s="2">
        <v>40000</v>
      </c>
      <c r="D19" s="3"/>
      <c r="E19" s="3"/>
      <c r="F19" s="2">
        <f t="shared" si="0"/>
        <v>40000</v>
      </c>
    </row>
    <row r="20" spans="1:6" ht="18.75" x14ac:dyDescent="0.3">
      <c r="A20" s="1" t="s">
        <v>1091</v>
      </c>
      <c r="B20" s="1" t="s">
        <v>1119</v>
      </c>
      <c r="C20" s="2">
        <v>40000</v>
      </c>
      <c r="D20" s="3"/>
      <c r="E20" s="3"/>
      <c r="F20" s="2">
        <f t="shared" si="0"/>
        <v>40000</v>
      </c>
    </row>
    <row r="21" spans="1:6" ht="18.75" x14ac:dyDescent="0.3">
      <c r="A21" s="1" t="s">
        <v>1092</v>
      </c>
      <c r="B21" s="1" t="s">
        <v>1120</v>
      </c>
      <c r="C21" s="2">
        <v>40000</v>
      </c>
      <c r="D21" s="3"/>
      <c r="E21" s="3"/>
      <c r="F21" s="2">
        <f t="shared" si="0"/>
        <v>40000</v>
      </c>
    </row>
    <row r="22" spans="1:6" ht="18.75" x14ac:dyDescent="0.3">
      <c r="A22" s="1" t="s">
        <v>1093</v>
      </c>
      <c r="B22" s="1" t="s">
        <v>1121</v>
      </c>
      <c r="C22" s="2">
        <v>40000</v>
      </c>
      <c r="D22" s="3"/>
      <c r="E22" s="3"/>
      <c r="F22" s="2">
        <f t="shared" si="0"/>
        <v>40000</v>
      </c>
    </row>
    <row r="23" spans="1:6" ht="18.75" x14ac:dyDescent="0.3">
      <c r="A23" s="1" t="s">
        <v>1094</v>
      </c>
      <c r="B23" s="1" t="s">
        <v>1122</v>
      </c>
      <c r="C23" s="2">
        <v>40000</v>
      </c>
      <c r="D23" s="3"/>
      <c r="E23" s="3"/>
      <c r="F23" s="2">
        <f t="shared" si="0"/>
        <v>40000</v>
      </c>
    </row>
    <row r="24" spans="1:6" ht="18.75" x14ac:dyDescent="0.3">
      <c r="A24" s="1" t="s">
        <v>1095</v>
      </c>
      <c r="B24" s="1" t="s">
        <v>1123</v>
      </c>
      <c r="C24" s="2">
        <v>40000</v>
      </c>
      <c r="D24" s="3"/>
      <c r="E24" s="3"/>
      <c r="F24" s="2">
        <f t="shared" si="0"/>
        <v>40000</v>
      </c>
    </row>
    <row r="25" spans="1:6" ht="18.75" x14ac:dyDescent="0.3">
      <c r="A25" s="1" t="s">
        <v>1096</v>
      </c>
      <c r="B25" s="1" t="s">
        <v>1124</v>
      </c>
      <c r="C25" s="2">
        <v>40000</v>
      </c>
      <c r="D25" s="3"/>
      <c r="E25" s="3"/>
      <c r="F25" s="2">
        <f t="shared" si="0"/>
        <v>40000</v>
      </c>
    </row>
    <row r="26" spans="1:6" ht="18.75" x14ac:dyDescent="0.3">
      <c r="A26" s="1" t="s">
        <v>1097</v>
      </c>
      <c r="B26" s="1" t="s">
        <v>1125</v>
      </c>
      <c r="C26" s="2">
        <v>40000</v>
      </c>
      <c r="D26" s="3"/>
      <c r="E26" s="3"/>
      <c r="F26" s="2">
        <f t="shared" si="0"/>
        <v>40000</v>
      </c>
    </row>
    <row r="27" spans="1:6" ht="18.75" x14ac:dyDescent="0.3">
      <c r="A27" s="1" t="s">
        <v>1098</v>
      </c>
      <c r="B27" s="1" t="s">
        <v>1126</v>
      </c>
      <c r="C27" s="2">
        <v>40000</v>
      </c>
      <c r="D27" s="3"/>
      <c r="E27" s="3"/>
      <c r="F27" s="2">
        <f t="shared" si="0"/>
        <v>40000</v>
      </c>
    </row>
    <row r="28" spans="1:6" ht="18.75" x14ac:dyDescent="0.3">
      <c r="A28" s="1" t="s">
        <v>1099</v>
      </c>
      <c r="B28" s="1" t="s">
        <v>1127</v>
      </c>
      <c r="C28" s="2">
        <v>40000</v>
      </c>
      <c r="D28" s="3"/>
      <c r="E28" s="3"/>
      <c r="F28" s="2">
        <f t="shared" si="0"/>
        <v>40000</v>
      </c>
    </row>
    <row r="29" spans="1:6" ht="18.75" x14ac:dyDescent="0.3">
      <c r="A29" s="1" t="s">
        <v>1100</v>
      </c>
      <c r="B29" s="1" t="s">
        <v>1128</v>
      </c>
      <c r="C29" s="2">
        <v>40000</v>
      </c>
      <c r="D29" s="3"/>
      <c r="E29" s="3"/>
      <c r="F29" s="2">
        <f t="shared" si="0"/>
        <v>40000</v>
      </c>
    </row>
    <row r="30" spans="1:6" ht="18.75" x14ac:dyDescent="0.3">
      <c r="A30" s="1" t="s">
        <v>1101</v>
      </c>
      <c r="B30" s="1" t="s">
        <v>1129</v>
      </c>
      <c r="C30" s="2">
        <v>40000</v>
      </c>
      <c r="D30" s="3"/>
      <c r="E30" s="3"/>
      <c r="F30" s="2">
        <f t="shared" si="0"/>
        <v>40000</v>
      </c>
    </row>
    <row r="31" spans="1:6" ht="18.75" x14ac:dyDescent="0.3">
      <c r="A31" s="1" t="s">
        <v>1102</v>
      </c>
      <c r="B31" s="1" t="s">
        <v>1130</v>
      </c>
      <c r="C31" s="2">
        <v>20000</v>
      </c>
      <c r="D31" s="3"/>
      <c r="E31" s="3"/>
      <c r="F31" s="2">
        <f t="shared" si="0"/>
        <v>20000</v>
      </c>
    </row>
    <row r="32" spans="1:6" ht="18.75" x14ac:dyDescent="0.3">
      <c r="A32" s="1" t="s">
        <v>1103</v>
      </c>
      <c r="B32" s="1" t="s">
        <v>1131</v>
      </c>
      <c r="C32" s="2">
        <v>20000</v>
      </c>
      <c r="D32" s="3"/>
      <c r="E32" s="3"/>
      <c r="F32" s="2">
        <f t="shared" si="0"/>
        <v>20000</v>
      </c>
    </row>
    <row r="33" spans="1:6" ht="18.75" x14ac:dyDescent="0.3">
      <c r="A33" s="1" t="s">
        <v>1104</v>
      </c>
      <c r="B33" s="1" t="s">
        <v>1132</v>
      </c>
      <c r="C33" s="2">
        <v>20000</v>
      </c>
      <c r="D33" s="3"/>
      <c r="E33" s="3"/>
      <c r="F33" s="2">
        <f t="shared" si="0"/>
        <v>20000</v>
      </c>
    </row>
    <row r="34" spans="1:6" ht="18.75" x14ac:dyDescent="0.3">
      <c r="A34" s="1" t="s">
        <v>1105</v>
      </c>
      <c r="B34" s="1" t="s">
        <v>1133</v>
      </c>
      <c r="C34" s="2">
        <v>20000</v>
      </c>
      <c r="D34" s="3"/>
      <c r="E34" s="3"/>
      <c r="F34" s="2">
        <f t="shared" si="0"/>
        <v>20000</v>
      </c>
    </row>
    <row r="35" spans="1:6" ht="18.75" x14ac:dyDescent="0.3">
      <c r="A35" s="1" t="s">
        <v>1106</v>
      </c>
      <c r="B35" s="1" t="s">
        <v>1134</v>
      </c>
      <c r="C35" s="2">
        <v>20000</v>
      </c>
      <c r="D35" s="3"/>
      <c r="E35" s="3"/>
      <c r="F35" s="2">
        <f t="shared" si="0"/>
        <v>20000</v>
      </c>
    </row>
    <row r="36" spans="1:6" ht="18.75" x14ac:dyDescent="0.3">
      <c r="A36" s="1" t="s">
        <v>1107</v>
      </c>
      <c r="B36" s="1" t="s">
        <v>1135</v>
      </c>
      <c r="C36" s="2">
        <v>20000</v>
      </c>
      <c r="D36" s="3"/>
      <c r="E36" s="3"/>
      <c r="F36" s="2">
        <f t="shared" si="0"/>
        <v>20000</v>
      </c>
    </row>
    <row r="37" spans="1:6" ht="18.75" x14ac:dyDescent="0.3">
      <c r="A37" s="1" t="s">
        <v>1108</v>
      </c>
      <c r="B37" s="1" t="s">
        <v>1136</v>
      </c>
      <c r="C37" s="2">
        <v>20000</v>
      </c>
      <c r="D37" s="3"/>
      <c r="E37" s="3"/>
      <c r="F37" s="2">
        <f t="shared" si="0"/>
        <v>20000</v>
      </c>
    </row>
    <row r="38" spans="1:6" ht="18.75" x14ac:dyDescent="0.3">
      <c r="A38" s="1" t="s">
        <v>1109</v>
      </c>
      <c r="B38" s="1" t="s">
        <v>1137</v>
      </c>
      <c r="C38" s="2">
        <v>20000</v>
      </c>
      <c r="D38" s="3"/>
      <c r="E38" s="3"/>
      <c r="F38" s="2">
        <f t="shared" si="0"/>
        <v>20000</v>
      </c>
    </row>
    <row r="39" spans="1:6" ht="18.75" x14ac:dyDescent="0.3">
      <c r="A39" s="1" t="s">
        <v>1110</v>
      </c>
      <c r="B39" s="1" t="s">
        <v>1138</v>
      </c>
      <c r="C39" s="2">
        <v>20000</v>
      </c>
      <c r="D39" s="3"/>
      <c r="E39" s="3"/>
      <c r="F39" s="2">
        <f t="shared" si="0"/>
        <v>20000</v>
      </c>
    </row>
    <row r="40" spans="1:6" ht="18.75" x14ac:dyDescent="0.3">
      <c r="A40" s="1" t="s">
        <v>1111</v>
      </c>
      <c r="B40" s="1" t="s">
        <v>1139</v>
      </c>
      <c r="C40" s="2">
        <v>20000</v>
      </c>
      <c r="D40" s="3"/>
      <c r="E40" s="3"/>
      <c r="F40" s="2">
        <f t="shared" si="0"/>
        <v>20000</v>
      </c>
    </row>
    <row r="41" spans="1:6" ht="18.75" x14ac:dyDescent="0.3">
      <c r="A41" s="1" t="s">
        <v>1112</v>
      </c>
      <c r="B41" s="1" t="s">
        <v>1140</v>
      </c>
      <c r="C41" s="2">
        <v>20000</v>
      </c>
      <c r="D41" s="3"/>
      <c r="E41" s="3"/>
      <c r="F41" s="2">
        <f t="shared" si="0"/>
        <v>20000</v>
      </c>
    </row>
    <row r="42" spans="1:6" ht="18.75" x14ac:dyDescent="0.3">
      <c r="A42" s="1" t="s">
        <v>1113</v>
      </c>
      <c r="B42" s="1" t="s">
        <v>1141</v>
      </c>
      <c r="C42" s="2">
        <v>20000</v>
      </c>
      <c r="D42" s="3"/>
      <c r="E42" s="3"/>
      <c r="F42" s="2">
        <f t="shared" si="0"/>
        <v>20000</v>
      </c>
    </row>
    <row r="43" spans="1:6" ht="18.75" x14ac:dyDescent="0.3">
      <c r="A43" s="1"/>
      <c r="B43" s="1"/>
      <c r="C43" s="2"/>
      <c r="D43" s="3"/>
      <c r="E43" s="3"/>
      <c r="F43" s="2"/>
    </row>
    <row r="44" spans="1:6" ht="18.75" x14ac:dyDescent="0.3">
      <c r="A44" s="4" t="s">
        <v>0</v>
      </c>
      <c r="B44" s="4" t="s">
        <v>1</v>
      </c>
      <c r="C44" s="5" t="s">
        <v>2</v>
      </c>
      <c r="D44" s="6" t="s">
        <v>3</v>
      </c>
      <c r="E44" s="6" t="s">
        <v>4</v>
      </c>
      <c r="F44" s="5" t="s">
        <v>5</v>
      </c>
    </row>
    <row r="45" spans="1:6" ht="18.75" x14ac:dyDescent="0.3">
      <c r="A45" s="1" t="s">
        <v>1114</v>
      </c>
      <c r="B45" s="1" t="s">
        <v>1142</v>
      </c>
      <c r="C45" s="2">
        <v>20000</v>
      </c>
      <c r="D45" s="3"/>
      <c r="E45" s="3"/>
      <c r="F45" s="2">
        <f t="shared" si="0"/>
        <v>20000</v>
      </c>
    </row>
    <row r="46" spans="1:6" ht="18.75" x14ac:dyDescent="0.3">
      <c r="A46" s="1" t="s">
        <v>1115</v>
      </c>
      <c r="B46" s="1" t="s">
        <v>1143</v>
      </c>
      <c r="C46" s="2">
        <v>20000</v>
      </c>
      <c r="D46" s="3"/>
      <c r="E46" s="3"/>
      <c r="F46" s="2">
        <f t="shared" si="0"/>
        <v>20000</v>
      </c>
    </row>
    <row r="47" spans="1:6" ht="18.75" x14ac:dyDescent="0.3">
      <c r="A47" s="1" t="s">
        <v>24</v>
      </c>
      <c r="B47" s="1" t="s">
        <v>25</v>
      </c>
      <c r="C47" s="2">
        <v>100000</v>
      </c>
      <c r="D47" s="3"/>
      <c r="E47" s="3"/>
      <c r="F47" s="2">
        <f t="shared" si="0"/>
        <v>100000</v>
      </c>
    </row>
    <row r="48" spans="1:6" ht="18.75" x14ac:dyDescent="0.3">
      <c r="A48" s="7" t="s">
        <v>26</v>
      </c>
      <c r="B48" s="4" t="s">
        <v>27</v>
      </c>
      <c r="C48" s="5">
        <v>1432866.2399999998</v>
      </c>
      <c r="D48" s="6">
        <f>+D49+D50+D51+D52+D53+D54+D55+D56</f>
        <v>804929.76</v>
      </c>
      <c r="E48" s="6">
        <f>+E56+E50+E49+E51+E52+E53+E54+E55</f>
        <v>256255.5</v>
      </c>
      <c r="F48" s="5">
        <f t="shared" si="0"/>
        <v>1981540.5</v>
      </c>
    </row>
    <row r="49" spans="1:6" ht="18.75" x14ac:dyDescent="0.3">
      <c r="A49" s="1" t="s">
        <v>28</v>
      </c>
      <c r="B49" s="1" t="s">
        <v>29</v>
      </c>
      <c r="C49" s="2">
        <v>0</v>
      </c>
      <c r="D49" s="3"/>
      <c r="E49" s="3"/>
      <c r="F49" s="2">
        <f t="shared" si="0"/>
        <v>0</v>
      </c>
    </row>
    <row r="50" spans="1:6" ht="18.75" x14ac:dyDescent="0.3">
      <c r="A50" s="1" t="s">
        <v>30</v>
      </c>
      <c r="B50" s="1" t="s">
        <v>31</v>
      </c>
      <c r="C50" s="2">
        <v>465318.34000000032</v>
      </c>
      <c r="D50" s="3">
        <v>63690</v>
      </c>
      <c r="E50" s="3">
        <v>124327.29</v>
      </c>
      <c r="F50" s="2">
        <f t="shared" si="0"/>
        <v>404681.05000000034</v>
      </c>
    </row>
    <row r="51" spans="1:6" ht="18.75" x14ac:dyDescent="0.3">
      <c r="A51" s="1" t="s">
        <v>32</v>
      </c>
      <c r="B51" s="1" t="s">
        <v>33</v>
      </c>
      <c r="C51" s="2">
        <v>0</v>
      </c>
      <c r="D51" s="3"/>
      <c r="E51" s="3"/>
      <c r="F51" s="2">
        <f t="shared" si="0"/>
        <v>0</v>
      </c>
    </row>
    <row r="52" spans="1:6" ht="18.75" x14ac:dyDescent="0.3">
      <c r="A52" s="1" t="s">
        <v>34</v>
      </c>
      <c r="B52" s="1" t="s">
        <v>35</v>
      </c>
      <c r="C52" s="2">
        <v>0</v>
      </c>
      <c r="D52" s="3"/>
      <c r="E52" s="3"/>
      <c r="F52" s="2">
        <f t="shared" si="0"/>
        <v>0</v>
      </c>
    </row>
    <row r="53" spans="1:6" ht="18.75" x14ac:dyDescent="0.3">
      <c r="A53" s="1" t="s">
        <v>36</v>
      </c>
      <c r="B53" s="1" t="s">
        <v>37</v>
      </c>
      <c r="C53" s="2">
        <v>0</v>
      </c>
      <c r="D53" s="3"/>
      <c r="E53" s="3"/>
      <c r="F53" s="2">
        <f t="shared" si="0"/>
        <v>0</v>
      </c>
    </row>
    <row r="54" spans="1:6" ht="18.75" x14ac:dyDescent="0.3">
      <c r="A54" s="1" t="s">
        <v>38</v>
      </c>
      <c r="B54" s="1" t="s">
        <v>39</v>
      </c>
      <c r="C54" s="2">
        <v>0</v>
      </c>
      <c r="D54" s="3"/>
      <c r="E54" s="3"/>
      <c r="F54" s="2">
        <f t="shared" si="0"/>
        <v>0</v>
      </c>
    </row>
    <row r="55" spans="1:6" ht="18.75" x14ac:dyDescent="0.3">
      <c r="A55" s="1" t="s">
        <v>40</v>
      </c>
      <c r="B55" s="1" t="s">
        <v>41</v>
      </c>
      <c r="C55" s="2">
        <v>0</v>
      </c>
      <c r="D55" s="3"/>
      <c r="E55" s="3"/>
      <c r="F55" s="2">
        <f t="shared" si="0"/>
        <v>0</v>
      </c>
    </row>
    <row r="56" spans="1:6" ht="18.75" x14ac:dyDescent="0.3">
      <c r="A56" s="1" t="s">
        <v>42</v>
      </c>
      <c r="B56" s="1" t="s">
        <v>43</v>
      </c>
      <c r="C56" s="2">
        <v>7741.6999999999753</v>
      </c>
      <c r="D56" s="3">
        <v>741239.76</v>
      </c>
      <c r="E56" s="3">
        <v>131928.21</v>
      </c>
      <c r="F56" s="2">
        <f t="shared" si="0"/>
        <v>617053.25</v>
      </c>
    </row>
    <row r="57" spans="1:6" ht="18.75" x14ac:dyDescent="0.3">
      <c r="A57" s="7" t="s">
        <v>44</v>
      </c>
      <c r="B57" s="4" t="s">
        <v>45</v>
      </c>
      <c r="C57" s="5">
        <v>736959014.88999963</v>
      </c>
      <c r="D57" s="6">
        <v>157020744.13999999</v>
      </c>
      <c r="E57" s="6">
        <v>157405563.19</v>
      </c>
      <c r="F57" s="5">
        <f t="shared" si="0"/>
        <v>736574195.83999968</v>
      </c>
    </row>
    <row r="58" spans="1:6" ht="18.75" x14ac:dyDescent="0.3">
      <c r="A58" s="7" t="s">
        <v>46</v>
      </c>
      <c r="B58" s="4" t="s">
        <v>47</v>
      </c>
      <c r="C58" s="5">
        <v>0</v>
      </c>
      <c r="D58" s="3"/>
      <c r="E58" s="6">
        <f>+E59+E60</f>
        <v>0</v>
      </c>
      <c r="F58" s="5">
        <f t="shared" si="0"/>
        <v>0</v>
      </c>
    </row>
    <row r="59" spans="1:6" ht="18.75" x14ac:dyDescent="0.3">
      <c r="A59" s="1" t="s">
        <v>48</v>
      </c>
      <c r="B59" s="1" t="s">
        <v>49</v>
      </c>
      <c r="C59" s="2">
        <v>0</v>
      </c>
      <c r="D59" s="3"/>
      <c r="E59" s="3"/>
      <c r="F59" s="2">
        <f t="shared" si="0"/>
        <v>0</v>
      </c>
    </row>
    <row r="60" spans="1:6" ht="18.75" x14ac:dyDescent="0.3">
      <c r="A60" s="1" t="s">
        <v>50</v>
      </c>
      <c r="B60" s="1" t="s">
        <v>51</v>
      </c>
      <c r="C60" s="2">
        <v>0</v>
      </c>
      <c r="D60" s="3"/>
      <c r="E60" s="3"/>
      <c r="F60" s="2">
        <f t="shared" si="0"/>
        <v>0</v>
      </c>
    </row>
    <row r="61" spans="1:6" ht="18.75" x14ac:dyDescent="0.3">
      <c r="A61" s="7" t="s">
        <v>52</v>
      </c>
      <c r="B61" s="4" t="s">
        <v>53</v>
      </c>
      <c r="C61" s="5">
        <v>11816993.370000001</v>
      </c>
      <c r="D61" s="6">
        <v>161567.79999999999</v>
      </c>
      <c r="E61" s="6">
        <v>63690</v>
      </c>
      <c r="F61" s="5">
        <f t="shared" si="0"/>
        <v>11914871.170000002</v>
      </c>
    </row>
    <row r="62" spans="1:6" ht="18.75" x14ac:dyDescent="0.3">
      <c r="A62" s="4">
        <v>12</v>
      </c>
      <c r="B62" s="4" t="s">
        <v>54</v>
      </c>
      <c r="C62" s="5">
        <v>3102731404.2199998</v>
      </c>
      <c r="D62" s="6">
        <f>+D63+D78+D92+D95</f>
        <v>9162882.1600000001</v>
      </c>
      <c r="E62" s="6">
        <f>E63</f>
        <v>0</v>
      </c>
      <c r="F62" s="5">
        <f t="shared" si="0"/>
        <v>3111894286.3799996</v>
      </c>
    </row>
    <row r="63" spans="1:6" ht="18.75" x14ac:dyDescent="0.3">
      <c r="A63" s="4">
        <v>1206</v>
      </c>
      <c r="B63" s="4" t="s">
        <v>55</v>
      </c>
      <c r="C63" s="5">
        <v>3097607765.96</v>
      </c>
      <c r="D63" s="6">
        <f>+D64+D82</f>
        <v>8949184.1600000001</v>
      </c>
      <c r="E63" s="6">
        <f>E64+E78+E82+E92+E95</f>
        <v>0</v>
      </c>
      <c r="F63" s="5">
        <f t="shared" si="0"/>
        <v>3106556950.1199999</v>
      </c>
    </row>
    <row r="64" spans="1:6" ht="18.75" x14ac:dyDescent="0.3">
      <c r="A64" s="7" t="s">
        <v>56</v>
      </c>
      <c r="B64" s="4" t="s">
        <v>57</v>
      </c>
      <c r="C64" s="5">
        <v>874124661.19000006</v>
      </c>
      <c r="D64" s="6">
        <f>+D68+D65+D66+D67+D69+D70+D71+D72+D73+D74+D75+D76+D77</f>
        <v>265457.63</v>
      </c>
      <c r="E64" s="6">
        <f>E65+E66+E67+E68+E69+E70+E71+E74+E76</f>
        <v>0</v>
      </c>
      <c r="F64" s="5">
        <f t="shared" si="0"/>
        <v>874390118.82000005</v>
      </c>
    </row>
    <row r="65" spans="1:6" ht="18.75" x14ac:dyDescent="0.3">
      <c r="A65" s="1" t="s">
        <v>58</v>
      </c>
      <c r="B65" s="1" t="s">
        <v>59</v>
      </c>
      <c r="C65" s="2">
        <v>287605601.26000005</v>
      </c>
      <c r="D65" s="3"/>
      <c r="E65" s="3"/>
      <c r="F65" s="2">
        <f t="shared" si="0"/>
        <v>287605601.26000005</v>
      </c>
    </row>
    <row r="66" spans="1:6" ht="18.75" x14ac:dyDescent="0.3">
      <c r="A66" s="1" t="s">
        <v>60</v>
      </c>
      <c r="B66" s="1" t="s">
        <v>61</v>
      </c>
      <c r="C66" s="2">
        <v>3595339.0300000003</v>
      </c>
      <c r="D66" s="3"/>
      <c r="E66" s="3"/>
      <c r="F66" s="2">
        <f t="shared" si="0"/>
        <v>3595339.0300000003</v>
      </c>
    </row>
    <row r="67" spans="1:6" ht="18.75" x14ac:dyDescent="0.3">
      <c r="A67" s="1" t="s">
        <v>62</v>
      </c>
      <c r="B67" s="1" t="s">
        <v>63</v>
      </c>
      <c r="C67" s="2">
        <v>176819373.57999998</v>
      </c>
      <c r="D67" s="3"/>
      <c r="E67" s="3"/>
      <c r="F67" s="2">
        <f t="shared" si="0"/>
        <v>176819373.57999998</v>
      </c>
    </row>
    <row r="68" spans="1:6" ht="18.75" x14ac:dyDescent="0.3">
      <c r="A68" s="1" t="s">
        <v>64</v>
      </c>
      <c r="B68" s="1" t="s">
        <v>65</v>
      </c>
      <c r="C68" s="2">
        <v>81114537.50000003</v>
      </c>
      <c r="D68" s="3">
        <v>72614.84</v>
      </c>
      <c r="E68" s="3"/>
      <c r="F68" s="2">
        <f t="shared" si="0"/>
        <v>81187152.340000033</v>
      </c>
    </row>
    <row r="69" spans="1:6" ht="18.75" x14ac:dyDescent="0.3">
      <c r="A69" s="1" t="s">
        <v>66</v>
      </c>
      <c r="B69" s="1" t="s">
        <v>67</v>
      </c>
      <c r="C69" s="2">
        <v>2348854.8400000003</v>
      </c>
      <c r="D69" s="3"/>
      <c r="E69" s="3"/>
      <c r="F69" s="2">
        <f t="shared" si="0"/>
        <v>2348854.8400000003</v>
      </c>
    </row>
    <row r="70" spans="1:6" ht="18.75" x14ac:dyDescent="0.3">
      <c r="A70" s="1" t="s">
        <v>68</v>
      </c>
      <c r="B70" s="1" t="s">
        <v>69</v>
      </c>
      <c r="C70" s="2">
        <v>5529353.2699999996</v>
      </c>
      <c r="D70" s="3"/>
      <c r="E70" s="3"/>
      <c r="F70" s="2">
        <f t="shared" si="0"/>
        <v>5529353.2699999996</v>
      </c>
    </row>
    <row r="71" spans="1:6" ht="18.75" x14ac:dyDescent="0.3">
      <c r="A71" s="1" t="s">
        <v>70</v>
      </c>
      <c r="B71" s="1" t="s">
        <v>71</v>
      </c>
      <c r="C71" s="2">
        <v>18831303.330000002</v>
      </c>
      <c r="D71" s="3">
        <v>192842.79</v>
      </c>
      <c r="E71" s="3"/>
      <c r="F71" s="2">
        <f t="shared" si="0"/>
        <v>19024146.120000001</v>
      </c>
    </row>
    <row r="72" spans="1:6" ht="18.75" x14ac:dyDescent="0.3">
      <c r="A72" s="1" t="s">
        <v>72</v>
      </c>
      <c r="B72" s="1" t="s">
        <v>73</v>
      </c>
      <c r="C72" s="2">
        <v>55443.48</v>
      </c>
      <c r="D72" s="3"/>
      <c r="E72" s="3"/>
      <c r="F72" s="2">
        <f t="shared" ref="F72:F97" si="1">+C72+D72-E72</f>
        <v>55443.48</v>
      </c>
    </row>
    <row r="73" spans="1:6" ht="18.75" x14ac:dyDescent="0.3">
      <c r="A73" s="1" t="s">
        <v>74</v>
      </c>
      <c r="B73" s="1" t="s">
        <v>75</v>
      </c>
      <c r="C73" s="2">
        <v>-1578704.8</v>
      </c>
      <c r="D73" s="3"/>
      <c r="E73" s="3"/>
      <c r="F73" s="2">
        <f t="shared" si="1"/>
        <v>-1578704.8</v>
      </c>
    </row>
    <row r="74" spans="1:6" ht="18.75" x14ac:dyDescent="0.3">
      <c r="A74" s="1" t="s">
        <v>76</v>
      </c>
      <c r="B74" s="1" t="s">
        <v>77</v>
      </c>
      <c r="C74" s="2">
        <v>-2258394.4</v>
      </c>
      <c r="D74" s="3"/>
      <c r="E74" s="3"/>
      <c r="F74" s="2">
        <f t="shared" si="1"/>
        <v>-2258394.4</v>
      </c>
    </row>
    <row r="75" spans="1:6" ht="18.75" x14ac:dyDescent="0.3">
      <c r="A75" s="1" t="s">
        <v>78</v>
      </c>
      <c r="B75" s="1" t="s">
        <v>79</v>
      </c>
      <c r="C75" s="2">
        <v>74318348.090000004</v>
      </c>
      <c r="D75" s="3"/>
      <c r="E75" s="3"/>
      <c r="F75" s="2">
        <f t="shared" si="1"/>
        <v>74318348.090000004</v>
      </c>
    </row>
    <row r="76" spans="1:6" ht="18.75" x14ac:dyDescent="0.3">
      <c r="A76" s="1" t="s">
        <v>80</v>
      </c>
      <c r="B76" s="1" t="s">
        <v>81</v>
      </c>
      <c r="C76" s="2">
        <v>12365816.039999999</v>
      </c>
      <c r="D76" s="3"/>
      <c r="E76" s="3"/>
      <c r="F76" s="2">
        <f t="shared" si="1"/>
        <v>12365816.039999999</v>
      </c>
    </row>
    <row r="77" spans="1:6" ht="18.75" x14ac:dyDescent="0.3">
      <c r="A77" s="1" t="s">
        <v>82</v>
      </c>
      <c r="B77" s="1" t="s">
        <v>83</v>
      </c>
      <c r="C77" s="2">
        <v>3490346.24</v>
      </c>
      <c r="D77" s="3"/>
      <c r="E77" s="3"/>
      <c r="F77" s="2">
        <f t="shared" si="1"/>
        <v>3490346.24</v>
      </c>
    </row>
    <row r="78" spans="1:6" ht="18.75" x14ac:dyDescent="0.3">
      <c r="A78" s="7" t="s">
        <v>84</v>
      </c>
      <c r="B78" s="4" t="s">
        <v>85</v>
      </c>
      <c r="C78" s="5">
        <v>357965595.04000002</v>
      </c>
      <c r="D78" s="3"/>
      <c r="E78" s="3"/>
      <c r="F78" s="5">
        <f t="shared" si="1"/>
        <v>357965595.04000002</v>
      </c>
    </row>
    <row r="79" spans="1:6" ht="18.75" x14ac:dyDescent="0.3">
      <c r="A79" s="1" t="s">
        <v>86</v>
      </c>
      <c r="B79" s="1" t="s">
        <v>87</v>
      </c>
      <c r="C79" s="2">
        <v>78289808.810000002</v>
      </c>
      <c r="D79" s="3"/>
      <c r="E79" s="3"/>
      <c r="F79" s="2">
        <f t="shared" si="1"/>
        <v>78289808.810000002</v>
      </c>
    </row>
    <row r="80" spans="1:6" ht="18.75" x14ac:dyDescent="0.3">
      <c r="A80" s="1" t="s">
        <v>88</v>
      </c>
      <c r="B80" s="1" t="s">
        <v>89</v>
      </c>
      <c r="C80" s="2">
        <v>155481898.47999999</v>
      </c>
      <c r="D80" s="3"/>
      <c r="E80" s="3"/>
      <c r="F80" s="2">
        <f t="shared" si="1"/>
        <v>155481898.47999999</v>
      </c>
    </row>
    <row r="81" spans="1:6" ht="18.75" x14ac:dyDescent="0.3">
      <c r="A81" s="1" t="s">
        <v>90</v>
      </c>
      <c r="B81" s="1" t="s">
        <v>91</v>
      </c>
      <c r="C81" s="2">
        <v>8000000</v>
      </c>
      <c r="D81" s="3"/>
      <c r="E81" s="3"/>
      <c r="F81" s="2">
        <f t="shared" si="1"/>
        <v>8000000</v>
      </c>
    </row>
    <row r="82" spans="1:6" ht="18.75" x14ac:dyDescent="0.3">
      <c r="A82" s="7" t="s">
        <v>92</v>
      </c>
      <c r="B82" s="4" t="s">
        <v>93</v>
      </c>
      <c r="C82" s="5">
        <v>1862830841.4799998</v>
      </c>
      <c r="D82" s="6">
        <f>+D86+D83+D84+D85+D87+D88+D91</f>
        <v>8683726.5299999993</v>
      </c>
      <c r="E82" s="3"/>
      <c r="F82" s="5">
        <f t="shared" si="1"/>
        <v>1871514568.0099998</v>
      </c>
    </row>
    <row r="83" spans="1:6" ht="18.75" x14ac:dyDescent="0.3">
      <c r="A83" s="1" t="s">
        <v>94</v>
      </c>
      <c r="B83" s="1" t="s">
        <v>95</v>
      </c>
      <c r="C83" s="2">
        <v>67771805.159999996</v>
      </c>
      <c r="D83" s="3"/>
      <c r="E83" s="3"/>
      <c r="F83" s="2">
        <f t="shared" si="1"/>
        <v>67771805.159999996</v>
      </c>
    </row>
    <row r="84" spans="1:6" ht="18.75" x14ac:dyDescent="0.3">
      <c r="A84" s="1" t="s">
        <v>96</v>
      </c>
      <c r="B84" s="1" t="s">
        <v>97</v>
      </c>
      <c r="C84" s="2">
        <v>168905577.61000001</v>
      </c>
      <c r="D84" s="3"/>
      <c r="E84" s="3"/>
      <c r="F84" s="2">
        <f t="shared" si="1"/>
        <v>168905577.61000001</v>
      </c>
    </row>
    <row r="85" spans="1:6" ht="18.75" x14ac:dyDescent="0.3">
      <c r="A85" s="1" t="s">
        <v>98</v>
      </c>
      <c r="B85" s="1" t="s">
        <v>99</v>
      </c>
      <c r="C85" s="2">
        <v>43667514.030000001</v>
      </c>
      <c r="D85" s="3"/>
      <c r="E85" s="3"/>
      <c r="F85" s="2">
        <f t="shared" si="1"/>
        <v>43667514.030000001</v>
      </c>
    </row>
    <row r="86" spans="1:6" ht="18.75" x14ac:dyDescent="0.3">
      <c r="A86" s="1" t="s">
        <v>100</v>
      </c>
      <c r="B86" s="1" t="s">
        <v>101</v>
      </c>
      <c r="C86" s="2">
        <v>1112339850.77</v>
      </c>
      <c r="D86" s="3">
        <v>7516178.2599999998</v>
      </c>
      <c r="E86" s="3"/>
      <c r="F86" s="2">
        <f t="shared" si="1"/>
        <v>1119856029.03</v>
      </c>
    </row>
    <row r="87" spans="1:6" ht="18.75" x14ac:dyDescent="0.3">
      <c r="A87" s="1" t="s">
        <v>102</v>
      </c>
      <c r="B87" s="1" t="s">
        <v>103</v>
      </c>
      <c r="C87" s="2">
        <v>138843075.78</v>
      </c>
      <c r="D87" s="3">
        <v>1167548.27</v>
      </c>
      <c r="E87" s="3"/>
      <c r="F87" s="2">
        <f t="shared" si="1"/>
        <v>140010624.05000001</v>
      </c>
    </row>
    <row r="88" spans="1:6" ht="18.75" x14ac:dyDescent="0.3">
      <c r="A88" s="1" t="s">
        <v>104</v>
      </c>
      <c r="B88" s="1" t="s">
        <v>105</v>
      </c>
      <c r="C88" s="2">
        <v>88839229</v>
      </c>
      <c r="D88" s="3"/>
      <c r="E88" s="3"/>
      <c r="F88" s="2">
        <f t="shared" si="1"/>
        <v>88839229</v>
      </c>
    </row>
    <row r="89" spans="1:6" ht="18.75" x14ac:dyDescent="0.3">
      <c r="A89" s="1"/>
      <c r="B89" s="1"/>
      <c r="C89" s="2"/>
      <c r="D89" s="3"/>
      <c r="E89" s="3"/>
      <c r="F89" s="2"/>
    </row>
    <row r="90" spans="1:6" ht="18.75" x14ac:dyDescent="0.3">
      <c r="A90" s="4" t="s">
        <v>0</v>
      </c>
      <c r="B90" s="4" t="s">
        <v>1</v>
      </c>
      <c r="C90" s="5" t="s">
        <v>2</v>
      </c>
      <c r="D90" s="6" t="s">
        <v>3</v>
      </c>
      <c r="E90" s="6" t="s">
        <v>4</v>
      </c>
      <c r="F90" s="5" t="s">
        <v>5</v>
      </c>
    </row>
    <row r="91" spans="1:6" ht="18.75" x14ac:dyDescent="0.3">
      <c r="A91" s="1" t="s">
        <v>106</v>
      </c>
      <c r="B91" s="1" t="s">
        <v>107</v>
      </c>
      <c r="C91" s="2">
        <v>214046971.21000001</v>
      </c>
      <c r="D91" s="3"/>
      <c r="E91" s="3"/>
      <c r="F91" s="2">
        <f t="shared" si="1"/>
        <v>214046971.21000001</v>
      </c>
    </row>
    <row r="92" spans="1:6" ht="18.75" x14ac:dyDescent="0.3">
      <c r="A92" s="7" t="s">
        <v>108</v>
      </c>
      <c r="B92" s="4" t="s">
        <v>109</v>
      </c>
      <c r="C92" s="5">
        <v>2816481.05</v>
      </c>
      <c r="D92" s="6">
        <f>D93</f>
        <v>213698</v>
      </c>
      <c r="E92" s="6">
        <f>E93</f>
        <v>0</v>
      </c>
      <c r="F92" s="5">
        <f t="shared" si="1"/>
        <v>3030179.05</v>
      </c>
    </row>
    <row r="93" spans="1:6" ht="18.75" x14ac:dyDescent="0.3">
      <c r="A93" s="1" t="s">
        <v>110</v>
      </c>
      <c r="B93" s="1" t="s">
        <v>111</v>
      </c>
      <c r="C93" s="2">
        <v>756481.05</v>
      </c>
      <c r="D93" s="3">
        <v>213698</v>
      </c>
      <c r="E93" s="3"/>
      <c r="F93" s="2">
        <f t="shared" si="1"/>
        <v>970179.05</v>
      </c>
    </row>
    <row r="94" spans="1:6" ht="18.75" x14ac:dyDescent="0.3">
      <c r="A94" s="1" t="s">
        <v>112</v>
      </c>
      <c r="B94" s="1" t="s">
        <v>113</v>
      </c>
      <c r="C94" s="2">
        <v>2060000</v>
      </c>
      <c r="D94" s="3"/>
      <c r="E94" s="3"/>
      <c r="F94" s="2">
        <f t="shared" si="1"/>
        <v>2060000</v>
      </c>
    </row>
    <row r="95" spans="1:6" ht="18.75" x14ac:dyDescent="0.3">
      <c r="A95" s="4">
        <v>1208</v>
      </c>
      <c r="B95" s="4" t="s">
        <v>114</v>
      </c>
      <c r="C95" s="5">
        <v>1467453.46</v>
      </c>
      <c r="D95" s="6">
        <f>D96</f>
        <v>0</v>
      </c>
      <c r="E95" s="6">
        <f>E97</f>
        <v>0</v>
      </c>
      <c r="F95" s="5">
        <f t="shared" si="1"/>
        <v>1467453.46</v>
      </c>
    </row>
    <row r="96" spans="1:6" ht="18.75" x14ac:dyDescent="0.3">
      <c r="A96" s="1" t="s">
        <v>115</v>
      </c>
      <c r="B96" s="1" t="s">
        <v>116</v>
      </c>
      <c r="C96" s="2">
        <v>1602266.26</v>
      </c>
      <c r="D96" s="3">
        <f>D97</f>
        <v>0</v>
      </c>
      <c r="E96" s="3"/>
      <c r="F96" s="2">
        <f t="shared" si="1"/>
        <v>1602266.26</v>
      </c>
    </row>
    <row r="97" spans="1:6" ht="18.75" x14ac:dyDescent="0.3">
      <c r="A97" s="1" t="s">
        <v>117</v>
      </c>
      <c r="B97" s="1" t="s">
        <v>118</v>
      </c>
      <c r="C97" s="2">
        <v>1467453.46</v>
      </c>
      <c r="D97" s="3"/>
      <c r="E97" s="3"/>
      <c r="F97" s="2">
        <f t="shared" si="1"/>
        <v>1467453.46</v>
      </c>
    </row>
    <row r="98" spans="1:6" ht="18.75" x14ac:dyDescent="0.3">
      <c r="A98" s="4">
        <v>2</v>
      </c>
      <c r="B98" s="4" t="s">
        <v>119</v>
      </c>
      <c r="C98" s="5">
        <v>592252206.61000013</v>
      </c>
      <c r="D98" s="6">
        <f>+D99</f>
        <v>115402486.63000001</v>
      </c>
      <c r="E98" s="6">
        <f>+E99</f>
        <v>116201409.76000001</v>
      </c>
      <c r="F98" s="5">
        <f t="shared" ref="F98:F164" si="2">+C98-D98+E98</f>
        <v>593051129.74000013</v>
      </c>
    </row>
    <row r="99" spans="1:6" ht="18.75" x14ac:dyDescent="0.3">
      <c r="A99" s="4">
        <v>21</v>
      </c>
      <c r="B99" s="4" t="s">
        <v>120</v>
      </c>
      <c r="C99" s="5">
        <v>565998704.71000016</v>
      </c>
      <c r="D99" s="6">
        <f>+D100</f>
        <v>115402486.63000001</v>
      </c>
      <c r="E99" s="6">
        <f>+E100</f>
        <v>116201409.76000001</v>
      </c>
      <c r="F99" s="5">
        <f t="shared" si="2"/>
        <v>566797627.84000015</v>
      </c>
    </row>
    <row r="100" spans="1:6" ht="18.75" x14ac:dyDescent="0.3">
      <c r="A100" s="4">
        <v>2103</v>
      </c>
      <c r="B100" s="4" t="s">
        <v>121</v>
      </c>
      <c r="C100" s="5">
        <v>564592344.67000008</v>
      </c>
      <c r="D100" s="6">
        <f>+D101+D511+D537</f>
        <v>115402486.63000001</v>
      </c>
      <c r="E100" s="6">
        <f>+E101+E511+E537</f>
        <v>116201409.76000001</v>
      </c>
      <c r="F100" s="5">
        <f t="shared" si="2"/>
        <v>565391267.80000007</v>
      </c>
    </row>
    <row r="101" spans="1:6" ht="18.75" x14ac:dyDescent="0.3">
      <c r="A101" s="4" t="s">
        <v>122</v>
      </c>
      <c r="B101" s="4" t="s">
        <v>123</v>
      </c>
      <c r="C101" s="5">
        <v>526964699.40000004</v>
      </c>
      <c r="D101" s="6">
        <f>+D102</f>
        <v>26971797.670000006</v>
      </c>
      <c r="E101" s="6">
        <f>+E102</f>
        <v>27769004.609999999</v>
      </c>
      <c r="F101" s="5">
        <f t="shared" si="2"/>
        <v>527761906.34000003</v>
      </c>
    </row>
    <row r="102" spans="1:6" ht="18.75" x14ac:dyDescent="0.3">
      <c r="A102" s="4" t="s">
        <v>124</v>
      </c>
      <c r="B102" s="4" t="s">
        <v>125</v>
      </c>
      <c r="C102" s="5">
        <v>526746699.40000004</v>
      </c>
      <c r="D102" s="6">
        <f>SUM(D103:D510)</f>
        <v>26971797.670000006</v>
      </c>
      <c r="E102" s="6">
        <f>SUM(E103:E510)</f>
        <v>27769004.609999999</v>
      </c>
      <c r="F102" s="5">
        <f t="shared" si="2"/>
        <v>527543906.34000003</v>
      </c>
    </row>
    <row r="103" spans="1:6" ht="18.75" x14ac:dyDescent="0.3">
      <c r="A103" s="1" t="s">
        <v>126</v>
      </c>
      <c r="B103" s="1" t="s">
        <v>127</v>
      </c>
      <c r="C103" s="2">
        <v>0</v>
      </c>
      <c r="D103" s="3"/>
      <c r="E103" s="3"/>
      <c r="F103" s="2">
        <f t="shared" si="2"/>
        <v>0</v>
      </c>
    </row>
    <row r="104" spans="1:6" ht="18.75" x14ac:dyDescent="0.3">
      <c r="A104" s="1" t="s">
        <v>128</v>
      </c>
      <c r="B104" s="1" t="s">
        <v>129</v>
      </c>
      <c r="C104" s="2">
        <v>0</v>
      </c>
      <c r="D104" s="3"/>
      <c r="E104" s="3"/>
      <c r="F104" s="2">
        <f t="shared" si="2"/>
        <v>0</v>
      </c>
    </row>
    <row r="105" spans="1:6" ht="18.75" x14ac:dyDescent="0.3">
      <c r="A105" s="1" t="s">
        <v>130</v>
      </c>
      <c r="B105" s="1" t="s">
        <v>131</v>
      </c>
      <c r="C105" s="3">
        <v>612087.48</v>
      </c>
      <c r="D105" s="3"/>
      <c r="E105" s="3"/>
      <c r="F105" s="2">
        <f t="shared" si="2"/>
        <v>612087.48</v>
      </c>
    </row>
    <row r="106" spans="1:6" ht="18.75" x14ac:dyDescent="0.3">
      <c r="A106" s="1" t="s">
        <v>132</v>
      </c>
      <c r="B106" s="1" t="s">
        <v>133</v>
      </c>
      <c r="C106" s="3">
        <v>0</v>
      </c>
      <c r="D106" s="3"/>
      <c r="E106" s="3"/>
      <c r="F106" s="2">
        <f t="shared" si="2"/>
        <v>0</v>
      </c>
    </row>
    <row r="107" spans="1:6" ht="18.75" x14ac:dyDescent="0.3">
      <c r="A107" s="1" t="s">
        <v>134</v>
      </c>
      <c r="B107" s="1" t="s">
        <v>135</v>
      </c>
      <c r="C107" s="3">
        <v>1059.76</v>
      </c>
      <c r="D107" s="3"/>
      <c r="E107" s="3"/>
      <c r="F107" s="2">
        <f t="shared" si="2"/>
        <v>1059.76</v>
      </c>
    </row>
    <row r="108" spans="1:6" ht="18.75" x14ac:dyDescent="0.3">
      <c r="A108" s="1" t="s">
        <v>136</v>
      </c>
      <c r="B108" s="1" t="s">
        <v>137</v>
      </c>
      <c r="C108" s="3">
        <v>0</v>
      </c>
      <c r="D108" s="3"/>
      <c r="E108" s="3"/>
      <c r="F108" s="2">
        <f t="shared" si="2"/>
        <v>0</v>
      </c>
    </row>
    <row r="109" spans="1:6" ht="18.75" x14ac:dyDescent="0.3">
      <c r="A109" s="1" t="s">
        <v>138</v>
      </c>
      <c r="B109" s="1" t="s">
        <v>139</v>
      </c>
      <c r="C109" s="3">
        <v>0</v>
      </c>
      <c r="D109" s="3"/>
      <c r="E109" s="3"/>
      <c r="F109" s="2">
        <f t="shared" si="2"/>
        <v>0</v>
      </c>
    </row>
    <row r="110" spans="1:6" ht="18.75" x14ac:dyDescent="0.3">
      <c r="A110" s="1" t="s">
        <v>140</v>
      </c>
      <c r="B110" s="1" t="s">
        <v>141</v>
      </c>
      <c r="C110" s="3">
        <v>1232760.3</v>
      </c>
      <c r="D110" s="3"/>
      <c r="E110" s="3"/>
      <c r="F110" s="2">
        <f t="shared" si="2"/>
        <v>1232760.3</v>
      </c>
    </row>
    <row r="111" spans="1:6" ht="18.75" x14ac:dyDescent="0.3">
      <c r="A111" s="1" t="s">
        <v>142</v>
      </c>
      <c r="B111" s="1" t="s">
        <v>143</v>
      </c>
      <c r="C111" s="3">
        <v>57750</v>
      </c>
      <c r="D111" s="3">
        <v>70800</v>
      </c>
      <c r="E111" s="3">
        <v>70800</v>
      </c>
      <c r="F111" s="2">
        <f t="shared" si="2"/>
        <v>57750</v>
      </c>
    </row>
    <row r="112" spans="1:6" ht="18.75" x14ac:dyDescent="0.3">
      <c r="A112" s="1" t="s">
        <v>144</v>
      </c>
      <c r="B112" s="1" t="s">
        <v>145</v>
      </c>
      <c r="C112" s="3">
        <v>978642.02</v>
      </c>
      <c r="D112" s="3"/>
      <c r="E112" s="3"/>
      <c r="F112" s="2">
        <f t="shared" si="2"/>
        <v>978642.02</v>
      </c>
    </row>
    <row r="113" spans="1:6" ht="18.75" x14ac:dyDescent="0.3">
      <c r="A113" s="1" t="s">
        <v>1052</v>
      </c>
      <c r="B113" s="1" t="s">
        <v>1053</v>
      </c>
      <c r="C113" s="3">
        <v>0</v>
      </c>
      <c r="D113" s="3"/>
      <c r="E113" s="3">
        <v>712389.84</v>
      </c>
      <c r="F113" s="2">
        <f t="shared" si="2"/>
        <v>712389.84</v>
      </c>
    </row>
    <row r="114" spans="1:6" ht="18.75" x14ac:dyDescent="0.3">
      <c r="A114" s="1" t="s">
        <v>146</v>
      </c>
      <c r="B114" s="1" t="s">
        <v>147</v>
      </c>
      <c r="C114" s="3">
        <v>631606.44999999995</v>
      </c>
      <c r="D114" s="3">
        <v>631606.44999999995</v>
      </c>
      <c r="E114" s="3">
        <v>593805.5</v>
      </c>
      <c r="F114" s="2">
        <f t="shared" si="2"/>
        <v>593805.5</v>
      </c>
    </row>
    <row r="115" spans="1:6" ht="18.75" x14ac:dyDescent="0.3">
      <c r="A115" s="1" t="s">
        <v>148</v>
      </c>
      <c r="B115" s="1" t="s">
        <v>149</v>
      </c>
      <c r="C115" s="3">
        <v>47894.48000000001</v>
      </c>
      <c r="D115" s="3"/>
      <c r="E115" s="3"/>
      <c r="F115" s="2">
        <f t="shared" si="2"/>
        <v>47894.48000000001</v>
      </c>
    </row>
    <row r="116" spans="1:6" ht="18.75" x14ac:dyDescent="0.3">
      <c r="A116" s="1" t="s">
        <v>150</v>
      </c>
      <c r="B116" s="1" t="s">
        <v>151</v>
      </c>
      <c r="C116" s="3">
        <v>0</v>
      </c>
      <c r="D116" s="3"/>
      <c r="E116" s="3"/>
      <c r="F116" s="2">
        <f t="shared" si="2"/>
        <v>0</v>
      </c>
    </row>
    <row r="117" spans="1:6" ht="18.75" x14ac:dyDescent="0.3">
      <c r="A117" s="1" t="s">
        <v>152</v>
      </c>
      <c r="B117" s="1" t="s">
        <v>153</v>
      </c>
      <c r="C117" s="3">
        <v>63720</v>
      </c>
      <c r="D117" s="3"/>
      <c r="E117" s="3"/>
      <c r="F117" s="2">
        <f t="shared" si="2"/>
        <v>63720</v>
      </c>
    </row>
    <row r="118" spans="1:6" ht="18.75" x14ac:dyDescent="0.3">
      <c r="A118" s="1" t="s">
        <v>154</v>
      </c>
      <c r="B118" s="1" t="s">
        <v>155</v>
      </c>
      <c r="C118" s="3">
        <v>112101.8</v>
      </c>
      <c r="D118" s="3"/>
      <c r="E118" s="3"/>
      <c r="F118" s="2">
        <f t="shared" si="2"/>
        <v>112101.8</v>
      </c>
    </row>
    <row r="119" spans="1:6" ht="18.75" x14ac:dyDescent="0.3">
      <c r="A119" s="1" t="s">
        <v>156</v>
      </c>
      <c r="B119" s="1" t="s">
        <v>157</v>
      </c>
      <c r="C119" s="3">
        <v>131293.38999999405</v>
      </c>
      <c r="D119" s="3">
        <v>55257.78</v>
      </c>
      <c r="E119" s="3">
        <v>27151.27</v>
      </c>
      <c r="F119" s="2">
        <f t="shared" si="2"/>
        <v>103186.87999999405</v>
      </c>
    </row>
    <row r="120" spans="1:6" ht="18.75" x14ac:dyDescent="0.3">
      <c r="A120" s="1" t="s">
        <v>158</v>
      </c>
      <c r="B120" s="1" t="s">
        <v>159</v>
      </c>
      <c r="C120" s="3">
        <v>0</v>
      </c>
      <c r="D120" s="3"/>
      <c r="E120" s="3"/>
      <c r="F120" s="2">
        <f t="shared" si="2"/>
        <v>0</v>
      </c>
    </row>
    <row r="121" spans="1:6" ht="18.75" x14ac:dyDescent="0.3">
      <c r="A121" s="1" t="s">
        <v>160</v>
      </c>
      <c r="B121" s="1" t="s">
        <v>161</v>
      </c>
      <c r="C121" s="3">
        <v>7894.5</v>
      </c>
      <c r="D121" s="3"/>
      <c r="E121" s="3"/>
      <c r="F121" s="2">
        <f t="shared" si="2"/>
        <v>7894.5</v>
      </c>
    </row>
    <row r="122" spans="1:6" ht="18.75" x14ac:dyDescent="0.3">
      <c r="A122" s="1" t="s">
        <v>162</v>
      </c>
      <c r="B122" s="1" t="s">
        <v>163</v>
      </c>
      <c r="C122" s="3">
        <v>120999.78</v>
      </c>
      <c r="D122" s="3"/>
      <c r="E122" s="3"/>
      <c r="F122" s="2">
        <f t="shared" si="2"/>
        <v>120999.78</v>
      </c>
    </row>
    <row r="123" spans="1:6" ht="18.75" x14ac:dyDescent="0.3">
      <c r="A123" s="1" t="s">
        <v>164</v>
      </c>
      <c r="B123" s="1" t="s">
        <v>165</v>
      </c>
      <c r="C123" s="3">
        <v>1541978.02</v>
      </c>
      <c r="D123" s="3"/>
      <c r="E123" s="3"/>
      <c r="F123" s="2">
        <f t="shared" si="2"/>
        <v>1541978.02</v>
      </c>
    </row>
    <row r="124" spans="1:6" ht="18.75" x14ac:dyDescent="0.3">
      <c r="A124" s="1" t="s">
        <v>166</v>
      </c>
      <c r="B124" s="1" t="s">
        <v>167</v>
      </c>
      <c r="C124" s="3">
        <v>1335.4</v>
      </c>
      <c r="D124" s="3"/>
      <c r="E124" s="3"/>
      <c r="F124" s="2">
        <f t="shared" si="2"/>
        <v>1335.4</v>
      </c>
    </row>
    <row r="125" spans="1:6" ht="18.75" x14ac:dyDescent="0.3">
      <c r="A125" s="1" t="s">
        <v>168</v>
      </c>
      <c r="B125" s="1" t="s">
        <v>169</v>
      </c>
      <c r="C125" s="3">
        <v>480025.13</v>
      </c>
      <c r="D125" s="3">
        <v>387154.11</v>
      </c>
      <c r="E125" s="3">
        <v>55307.73</v>
      </c>
      <c r="F125" s="2">
        <f t="shared" si="2"/>
        <v>148178.75000000003</v>
      </c>
    </row>
    <row r="126" spans="1:6" ht="18.75" x14ac:dyDescent="0.3">
      <c r="A126" s="1" t="s">
        <v>170</v>
      </c>
      <c r="B126" s="1" t="s">
        <v>171</v>
      </c>
      <c r="C126" s="3">
        <v>0</v>
      </c>
      <c r="D126" s="3"/>
      <c r="E126" s="3"/>
      <c r="F126" s="2">
        <f t="shared" si="2"/>
        <v>0</v>
      </c>
    </row>
    <row r="127" spans="1:6" ht="18.75" x14ac:dyDescent="0.3">
      <c r="A127" s="1" t="s">
        <v>172</v>
      </c>
      <c r="B127" s="1" t="s">
        <v>173</v>
      </c>
      <c r="C127" s="3">
        <v>4230225.32</v>
      </c>
      <c r="D127" s="3"/>
      <c r="E127" s="3"/>
      <c r="F127" s="2">
        <f t="shared" si="2"/>
        <v>4230225.32</v>
      </c>
    </row>
    <row r="128" spans="1:6" ht="18.75" x14ac:dyDescent="0.3">
      <c r="A128" s="1" t="s">
        <v>174</v>
      </c>
      <c r="B128" s="1" t="s">
        <v>175</v>
      </c>
      <c r="C128" s="3">
        <v>19038196.010000002</v>
      </c>
      <c r="D128" s="3"/>
      <c r="E128" s="3"/>
      <c r="F128" s="2">
        <f t="shared" si="2"/>
        <v>19038196.010000002</v>
      </c>
    </row>
    <row r="129" spans="1:6" ht="18.75" x14ac:dyDescent="0.3">
      <c r="A129" s="1" t="s">
        <v>150</v>
      </c>
      <c r="B129" s="1" t="s">
        <v>176</v>
      </c>
      <c r="C129" s="3">
        <v>0</v>
      </c>
      <c r="D129" s="3"/>
      <c r="E129" s="3"/>
      <c r="F129" s="2">
        <f t="shared" si="2"/>
        <v>0</v>
      </c>
    </row>
    <row r="130" spans="1:6" ht="18.75" x14ac:dyDescent="0.3">
      <c r="A130" s="1" t="s">
        <v>177</v>
      </c>
      <c r="B130" s="1" t="s">
        <v>178</v>
      </c>
      <c r="C130" s="3">
        <v>319206.53000000003</v>
      </c>
      <c r="D130" s="3"/>
      <c r="E130" s="3"/>
      <c r="F130" s="2">
        <f t="shared" si="2"/>
        <v>319206.53000000003</v>
      </c>
    </row>
    <row r="131" spans="1:6" ht="18.75" x14ac:dyDescent="0.3">
      <c r="A131" s="1" t="s">
        <v>179</v>
      </c>
      <c r="B131" s="1" t="s">
        <v>180</v>
      </c>
      <c r="C131" s="3">
        <v>261317.88</v>
      </c>
      <c r="D131" s="3"/>
      <c r="E131" s="3"/>
      <c r="F131" s="2">
        <f t="shared" si="2"/>
        <v>261317.88</v>
      </c>
    </row>
    <row r="132" spans="1:6" ht="18.75" x14ac:dyDescent="0.3">
      <c r="A132" s="1" t="s">
        <v>181</v>
      </c>
      <c r="B132" s="1" t="s">
        <v>182</v>
      </c>
      <c r="C132" s="3">
        <v>69969.31</v>
      </c>
      <c r="D132" s="3"/>
      <c r="E132" s="3"/>
      <c r="F132" s="2">
        <f t="shared" si="2"/>
        <v>69969.31</v>
      </c>
    </row>
    <row r="133" spans="1:6" ht="18.75" x14ac:dyDescent="0.3">
      <c r="A133" s="1" t="s">
        <v>183</v>
      </c>
      <c r="B133" s="1" t="s">
        <v>184</v>
      </c>
      <c r="C133" s="3">
        <v>130824.41</v>
      </c>
      <c r="D133" s="3"/>
      <c r="E133" s="3"/>
      <c r="F133" s="2">
        <f t="shared" si="2"/>
        <v>130824.41</v>
      </c>
    </row>
    <row r="134" spans="1:6" ht="18.75" x14ac:dyDescent="0.3">
      <c r="A134" s="1" t="s">
        <v>185</v>
      </c>
      <c r="B134" s="1" t="s">
        <v>186</v>
      </c>
      <c r="C134" s="3">
        <v>236637.3</v>
      </c>
      <c r="D134" s="3">
        <v>18600</v>
      </c>
      <c r="E134" s="3"/>
      <c r="F134" s="2">
        <f t="shared" si="2"/>
        <v>218037.3</v>
      </c>
    </row>
    <row r="135" spans="1:6" ht="18.75" x14ac:dyDescent="0.3">
      <c r="A135" s="1"/>
      <c r="B135" s="1"/>
      <c r="C135" s="3"/>
      <c r="D135" s="3"/>
      <c r="E135" s="3"/>
      <c r="F135" s="2"/>
    </row>
    <row r="136" spans="1:6" ht="18.75" x14ac:dyDescent="0.3">
      <c r="A136" s="4" t="s">
        <v>0</v>
      </c>
      <c r="B136" s="4" t="s">
        <v>1</v>
      </c>
      <c r="C136" s="5" t="s">
        <v>2</v>
      </c>
      <c r="D136" s="6" t="s">
        <v>3</v>
      </c>
      <c r="E136" s="6" t="s">
        <v>4</v>
      </c>
      <c r="F136" s="5" t="s">
        <v>5</v>
      </c>
    </row>
    <row r="137" spans="1:6" ht="18.75" x14ac:dyDescent="0.3">
      <c r="A137" s="1" t="s">
        <v>187</v>
      </c>
      <c r="B137" s="1" t="s">
        <v>188</v>
      </c>
      <c r="C137" s="3">
        <v>537322.66</v>
      </c>
      <c r="D137" s="3"/>
      <c r="E137" s="3">
        <v>25900</v>
      </c>
      <c r="F137" s="2">
        <f t="shared" si="2"/>
        <v>563222.66</v>
      </c>
    </row>
    <row r="138" spans="1:6" ht="18.75" x14ac:dyDescent="0.3">
      <c r="A138" s="1" t="s">
        <v>189</v>
      </c>
      <c r="B138" s="1" t="s">
        <v>190</v>
      </c>
      <c r="C138" s="3">
        <v>246553.75</v>
      </c>
      <c r="D138" s="3">
        <v>106657.13</v>
      </c>
      <c r="E138" s="3"/>
      <c r="F138" s="2">
        <f t="shared" si="2"/>
        <v>139896.62</v>
      </c>
    </row>
    <row r="139" spans="1:6" ht="18.75" x14ac:dyDescent="0.3">
      <c r="A139" s="1" t="s">
        <v>191</v>
      </c>
      <c r="B139" s="1" t="s">
        <v>192</v>
      </c>
      <c r="C139" s="3">
        <v>0</v>
      </c>
      <c r="D139" s="3"/>
      <c r="E139" s="3"/>
      <c r="F139" s="2">
        <f t="shared" si="2"/>
        <v>0</v>
      </c>
    </row>
    <row r="140" spans="1:6" ht="18.75" x14ac:dyDescent="0.3">
      <c r="A140" s="1" t="s">
        <v>193</v>
      </c>
      <c r="B140" s="1" t="s">
        <v>194</v>
      </c>
      <c r="C140" s="3">
        <v>495926.81</v>
      </c>
      <c r="D140" s="3"/>
      <c r="E140" s="3"/>
      <c r="F140" s="2">
        <f t="shared" si="2"/>
        <v>495926.81</v>
      </c>
    </row>
    <row r="141" spans="1:6" ht="18.75" x14ac:dyDescent="0.3">
      <c r="A141" s="1" t="s">
        <v>195</v>
      </c>
      <c r="B141" s="1" t="s">
        <v>196</v>
      </c>
      <c r="C141" s="3">
        <v>62320</v>
      </c>
      <c r="D141" s="3"/>
      <c r="E141" s="3"/>
      <c r="F141" s="2">
        <f t="shared" si="2"/>
        <v>62320</v>
      </c>
    </row>
    <row r="142" spans="1:6" ht="18.75" x14ac:dyDescent="0.3">
      <c r="A142" s="1" t="s">
        <v>197</v>
      </c>
      <c r="B142" s="1" t="s">
        <v>198</v>
      </c>
      <c r="C142" s="3">
        <v>75298</v>
      </c>
      <c r="D142" s="3"/>
      <c r="E142" s="3"/>
      <c r="F142" s="2">
        <f t="shared" si="2"/>
        <v>75298</v>
      </c>
    </row>
    <row r="143" spans="1:6" ht="18.75" x14ac:dyDescent="0.3">
      <c r="A143" s="1" t="s">
        <v>199</v>
      </c>
      <c r="B143" s="1" t="s">
        <v>200</v>
      </c>
      <c r="C143" s="3">
        <v>0</v>
      </c>
      <c r="D143" s="3"/>
      <c r="E143" s="3"/>
      <c r="F143" s="2">
        <f t="shared" si="2"/>
        <v>0</v>
      </c>
    </row>
    <row r="144" spans="1:6" ht="18.75" x14ac:dyDescent="0.3">
      <c r="A144" s="1" t="s">
        <v>201</v>
      </c>
      <c r="B144" s="1" t="s">
        <v>202</v>
      </c>
      <c r="C144" s="3">
        <v>158700</v>
      </c>
      <c r="D144" s="3">
        <v>60180</v>
      </c>
      <c r="E144" s="3">
        <v>45003</v>
      </c>
      <c r="F144" s="2">
        <f t="shared" si="2"/>
        <v>143523</v>
      </c>
    </row>
    <row r="145" spans="1:6" ht="18.75" x14ac:dyDescent="0.3">
      <c r="A145" s="1" t="s">
        <v>203</v>
      </c>
      <c r="B145" s="1" t="s">
        <v>204</v>
      </c>
      <c r="C145" s="3">
        <v>258302.89</v>
      </c>
      <c r="D145" s="3"/>
      <c r="E145" s="3"/>
      <c r="F145" s="2">
        <f t="shared" si="2"/>
        <v>258302.89</v>
      </c>
    </row>
    <row r="146" spans="1:6" ht="18.75" x14ac:dyDescent="0.3">
      <c r="A146" s="1" t="s">
        <v>205</v>
      </c>
      <c r="B146" s="1" t="s">
        <v>206</v>
      </c>
      <c r="C146" s="3">
        <v>0</v>
      </c>
      <c r="D146" s="3"/>
      <c r="E146" s="3"/>
      <c r="F146" s="2">
        <f t="shared" si="2"/>
        <v>0</v>
      </c>
    </row>
    <row r="147" spans="1:6" ht="18.75" x14ac:dyDescent="0.3">
      <c r="A147" s="1" t="s">
        <v>207</v>
      </c>
      <c r="B147" s="1" t="s">
        <v>208</v>
      </c>
      <c r="C147" s="3">
        <v>914918.93</v>
      </c>
      <c r="D147" s="3"/>
      <c r="E147" s="3"/>
      <c r="F147" s="2">
        <f t="shared" si="2"/>
        <v>914918.93</v>
      </c>
    </row>
    <row r="148" spans="1:6" ht="18.75" x14ac:dyDescent="0.3">
      <c r="A148" s="1" t="s">
        <v>209</v>
      </c>
      <c r="B148" s="1" t="s">
        <v>210</v>
      </c>
      <c r="C148" s="3">
        <v>1201421.8600000001</v>
      </c>
      <c r="D148" s="3"/>
      <c r="E148" s="3"/>
      <c r="F148" s="2">
        <f t="shared" si="2"/>
        <v>1201421.8600000001</v>
      </c>
    </row>
    <row r="149" spans="1:6" ht="18.75" x14ac:dyDescent="0.3">
      <c r="A149" s="1" t="s">
        <v>211</v>
      </c>
      <c r="B149" s="1" t="s">
        <v>212</v>
      </c>
      <c r="C149" s="3">
        <v>115735</v>
      </c>
      <c r="D149" s="3"/>
      <c r="E149" s="3"/>
      <c r="F149" s="2">
        <f t="shared" si="2"/>
        <v>115735</v>
      </c>
    </row>
    <row r="150" spans="1:6" ht="18.75" x14ac:dyDescent="0.3">
      <c r="A150" s="1" t="s">
        <v>213</v>
      </c>
      <c r="B150" s="1" t="s">
        <v>214</v>
      </c>
      <c r="C150" s="3">
        <v>57430.96</v>
      </c>
      <c r="D150" s="3"/>
      <c r="E150" s="3"/>
      <c r="F150" s="2">
        <f t="shared" si="2"/>
        <v>57430.96</v>
      </c>
    </row>
    <row r="151" spans="1:6" ht="18.75" x14ac:dyDescent="0.3">
      <c r="A151" s="1" t="s">
        <v>215</v>
      </c>
      <c r="B151" s="1" t="s">
        <v>216</v>
      </c>
      <c r="C151" s="3">
        <v>0</v>
      </c>
      <c r="D151" s="3"/>
      <c r="E151" s="3"/>
      <c r="F151" s="2">
        <f t="shared" si="2"/>
        <v>0</v>
      </c>
    </row>
    <row r="152" spans="1:6" ht="18.75" x14ac:dyDescent="0.3">
      <c r="A152" s="1" t="s">
        <v>217</v>
      </c>
      <c r="B152" s="1" t="s">
        <v>218</v>
      </c>
      <c r="C152" s="3">
        <v>0</v>
      </c>
      <c r="D152" s="3"/>
      <c r="E152" s="3"/>
      <c r="F152" s="2">
        <f t="shared" si="2"/>
        <v>0</v>
      </c>
    </row>
    <row r="153" spans="1:6" ht="18.75" x14ac:dyDescent="0.3">
      <c r="A153" s="1" t="s">
        <v>219</v>
      </c>
      <c r="B153" s="1" t="s">
        <v>220</v>
      </c>
      <c r="C153" s="3">
        <v>8737062.5600000005</v>
      </c>
      <c r="D153" s="3"/>
      <c r="E153" s="3"/>
      <c r="F153" s="2">
        <f t="shared" si="2"/>
        <v>8737062.5600000005</v>
      </c>
    </row>
    <row r="154" spans="1:6" ht="18.75" x14ac:dyDescent="0.3">
      <c r="A154" s="1" t="s">
        <v>221</v>
      </c>
      <c r="B154" s="1" t="s">
        <v>222</v>
      </c>
      <c r="C154" s="3">
        <v>94691.22</v>
      </c>
      <c r="D154" s="3"/>
      <c r="E154" s="3"/>
      <c r="F154" s="2">
        <f t="shared" si="2"/>
        <v>94691.22</v>
      </c>
    </row>
    <row r="155" spans="1:6" ht="18.75" x14ac:dyDescent="0.3">
      <c r="A155" s="1" t="s">
        <v>223</v>
      </c>
      <c r="B155" s="1" t="s">
        <v>224</v>
      </c>
      <c r="C155" s="3">
        <v>0</v>
      </c>
      <c r="D155" s="3"/>
      <c r="E155" s="3"/>
      <c r="F155" s="2">
        <f t="shared" si="2"/>
        <v>0</v>
      </c>
    </row>
    <row r="156" spans="1:6" ht="18.75" x14ac:dyDescent="0.3">
      <c r="A156" s="1" t="s">
        <v>225</v>
      </c>
      <c r="B156" s="1" t="s">
        <v>226</v>
      </c>
      <c r="C156" s="3">
        <v>254855.67</v>
      </c>
      <c r="D156" s="3"/>
      <c r="E156" s="3"/>
      <c r="F156" s="2">
        <f t="shared" si="2"/>
        <v>254855.67</v>
      </c>
    </row>
    <row r="157" spans="1:6" ht="18.75" x14ac:dyDescent="0.3">
      <c r="A157" s="1" t="s">
        <v>227</v>
      </c>
      <c r="B157" s="1" t="s">
        <v>228</v>
      </c>
      <c r="C157" s="3">
        <v>14387186.93</v>
      </c>
      <c r="D157" s="3"/>
      <c r="E157" s="3"/>
      <c r="F157" s="2">
        <f t="shared" si="2"/>
        <v>14387186.93</v>
      </c>
    </row>
    <row r="158" spans="1:6" ht="18.75" x14ac:dyDescent="0.3">
      <c r="A158" s="1" t="s">
        <v>229</v>
      </c>
      <c r="B158" s="1" t="s">
        <v>230</v>
      </c>
      <c r="C158" s="3">
        <v>1141852</v>
      </c>
      <c r="D158" s="3"/>
      <c r="E158" s="3"/>
      <c r="F158" s="2">
        <f t="shared" si="2"/>
        <v>1141852</v>
      </c>
    </row>
    <row r="159" spans="1:6" ht="18.75" x14ac:dyDescent="0.3">
      <c r="A159" s="1" t="s">
        <v>231</v>
      </c>
      <c r="B159" s="1" t="s">
        <v>232</v>
      </c>
      <c r="C159" s="3">
        <v>982941.14</v>
      </c>
      <c r="D159" s="3"/>
      <c r="E159" s="3"/>
      <c r="F159" s="2">
        <f t="shared" si="2"/>
        <v>982941.14</v>
      </c>
    </row>
    <row r="160" spans="1:6" ht="18.75" x14ac:dyDescent="0.3">
      <c r="A160" s="1" t="s">
        <v>233</v>
      </c>
      <c r="B160" s="1" t="s">
        <v>234</v>
      </c>
      <c r="C160" s="3">
        <v>33848.959999999999</v>
      </c>
      <c r="D160" s="3"/>
      <c r="E160" s="3"/>
      <c r="F160" s="2">
        <f t="shared" si="2"/>
        <v>33848.959999999999</v>
      </c>
    </row>
    <row r="161" spans="1:6" ht="18.75" x14ac:dyDescent="0.3">
      <c r="A161" s="1" t="s">
        <v>235</v>
      </c>
      <c r="B161" s="1" t="s">
        <v>236</v>
      </c>
      <c r="C161" s="3">
        <v>0</v>
      </c>
      <c r="D161" s="3"/>
      <c r="E161" s="3"/>
      <c r="F161" s="2">
        <f t="shared" si="2"/>
        <v>0</v>
      </c>
    </row>
    <row r="162" spans="1:6" ht="18.75" x14ac:dyDescent="0.3">
      <c r="A162" s="1" t="s">
        <v>237</v>
      </c>
      <c r="B162" s="1" t="s">
        <v>238</v>
      </c>
      <c r="C162" s="3">
        <v>0</v>
      </c>
      <c r="D162" s="3"/>
      <c r="E162" s="3"/>
      <c r="F162" s="2">
        <f t="shared" si="2"/>
        <v>0</v>
      </c>
    </row>
    <row r="163" spans="1:6" ht="18.75" x14ac:dyDescent="0.3">
      <c r="A163" s="1" t="s">
        <v>239</v>
      </c>
      <c r="B163" s="1" t="s">
        <v>240</v>
      </c>
      <c r="C163" s="3">
        <v>2346671.6</v>
      </c>
      <c r="D163" s="3"/>
      <c r="E163" s="3"/>
      <c r="F163" s="2">
        <f t="shared" si="2"/>
        <v>2346671.6</v>
      </c>
    </row>
    <row r="164" spans="1:6" ht="18.75" x14ac:dyDescent="0.3">
      <c r="A164" s="1" t="s">
        <v>241</v>
      </c>
      <c r="B164" s="1" t="s">
        <v>242</v>
      </c>
      <c r="C164" s="3">
        <v>16388.89</v>
      </c>
      <c r="D164" s="3"/>
      <c r="E164" s="3"/>
      <c r="F164" s="2">
        <f t="shared" si="2"/>
        <v>16388.89</v>
      </c>
    </row>
    <row r="165" spans="1:6" ht="18.75" x14ac:dyDescent="0.3">
      <c r="A165" s="1" t="s">
        <v>243</v>
      </c>
      <c r="B165" s="1" t="s">
        <v>244</v>
      </c>
      <c r="C165" s="3">
        <v>930150.86</v>
      </c>
      <c r="D165" s="3"/>
      <c r="E165" s="3"/>
      <c r="F165" s="2">
        <f t="shared" ref="F165:F233" si="3">+C165-D165+E165</f>
        <v>930150.86</v>
      </c>
    </row>
    <row r="166" spans="1:6" ht="18.75" x14ac:dyDescent="0.3">
      <c r="A166" s="1" t="s">
        <v>245</v>
      </c>
      <c r="B166" s="1" t="s">
        <v>246</v>
      </c>
      <c r="C166" s="3">
        <v>61250</v>
      </c>
      <c r="D166" s="3"/>
      <c r="E166" s="3"/>
      <c r="F166" s="2">
        <f t="shared" si="3"/>
        <v>61250</v>
      </c>
    </row>
    <row r="167" spans="1:6" ht="18.75" x14ac:dyDescent="0.3">
      <c r="A167" s="1" t="s">
        <v>247</v>
      </c>
      <c r="B167" s="1" t="s">
        <v>248</v>
      </c>
      <c r="C167" s="3">
        <v>285104</v>
      </c>
      <c r="D167" s="3"/>
      <c r="E167" s="3"/>
      <c r="F167" s="2">
        <f t="shared" si="3"/>
        <v>285104</v>
      </c>
    </row>
    <row r="168" spans="1:6" ht="18.75" x14ac:dyDescent="0.3">
      <c r="A168" s="1" t="s">
        <v>249</v>
      </c>
      <c r="B168" s="1" t="s">
        <v>250</v>
      </c>
      <c r="C168" s="3">
        <v>0</v>
      </c>
      <c r="D168" s="3"/>
      <c r="E168" s="3"/>
      <c r="F168" s="2">
        <f t="shared" si="3"/>
        <v>0</v>
      </c>
    </row>
    <row r="169" spans="1:6" ht="18.75" x14ac:dyDescent="0.3">
      <c r="A169" s="1" t="s">
        <v>251</v>
      </c>
      <c r="B169" s="1" t="s">
        <v>252</v>
      </c>
      <c r="C169" s="3">
        <v>5714224.5499999998</v>
      </c>
      <c r="D169" s="3"/>
      <c r="E169" s="3"/>
      <c r="F169" s="2">
        <f t="shared" si="3"/>
        <v>5714224.5499999998</v>
      </c>
    </row>
    <row r="170" spans="1:6" ht="18.75" x14ac:dyDescent="0.3">
      <c r="A170" s="1" t="s">
        <v>1209</v>
      </c>
      <c r="B170" s="1" t="s">
        <v>1210</v>
      </c>
      <c r="C170" s="3"/>
      <c r="D170" s="3"/>
      <c r="E170" s="3">
        <v>1076765.92</v>
      </c>
      <c r="F170" s="2">
        <f t="shared" si="3"/>
        <v>1076765.92</v>
      </c>
    </row>
    <row r="171" spans="1:6" ht="18.75" x14ac:dyDescent="0.3">
      <c r="A171" s="1" t="s">
        <v>253</v>
      </c>
      <c r="B171" s="1" t="s">
        <v>254</v>
      </c>
      <c r="C171" s="3">
        <v>490000</v>
      </c>
      <c r="D171" s="3"/>
      <c r="E171" s="3"/>
      <c r="F171" s="2">
        <f t="shared" si="3"/>
        <v>490000</v>
      </c>
    </row>
    <row r="172" spans="1:6" ht="18.75" x14ac:dyDescent="0.3">
      <c r="A172" s="1" t="s">
        <v>255</v>
      </c>
      <c r="B172" s="1" t="s">
        <v>256</v>
      </c>
      <c r="C172" s="3">
        <v>570238.56999999995</v>
      </c>
      <c r="D172" s="3"/>
      <c r="E172" s="3"/>
      <c r="F172" s="2">
        <f t="shared" si="3"/>
        <v>570238.56999999995</v>
      </c>
    </row>
    <row r="173" spans="1:6" ht="18.75" x14ac:dyDescent="0.3">
      <c r="A173" s="1" t="s">
        <v>257</v>
      </c>
      <c r="B173" s="1" t="s">
        <v>258</v>
      </c>
      <c r="C173" s="3">
        <v>6245962.4900000002</v>
      </c>
      <c r="D173" s="3"/>
      <c r="E173" s="3"/>
      <c r="F173" s="2">
        <f t="shared" si="3"/>
        <v>6245962.4900000002</v>
      </c>
    </row>
    <row r="174" spans="1:6" ht="18.75" x14ac:dyDescent="0.3">
      <c r="A174" s="1" t="s">
        <v>259</v>
      </c>
      <c r="B174" s="1" t="s">
        <v>260</v>
      </c>
      <c r="C174" s="3">
        <v>552068.58000000007</v>
      </c>
      <c r="D174" s="3"/>
      <c r="E174" s="3"/>
      <c r="F174" s="2">
        <f t="shared" si="3"/>
        <v>552068.58000000007</v>
      </c>
    </row>
    <row r="175" spans="1:6" ht="18.75" x14ac:dyDescent="0.3">
      <c r="A175" s="1" t="s">
        <v>261</v>
      </c>
      <c r="B175" s="1" t="s">
        <v>262</v>
      </c>
      <c r="C175" s="3">
        <v>296180</v>
      </c>
      <c r="D175" s="3"/>
      <c r="E175" s="3"/>
      <c r="F175" s="2">
        <f t="shared" si="3"/>
        <v>296180</v>
      </c>
    </row>
    <row r="176" spans="1:6" ht="18.75" x14ac:dyDescent="0.3">
      <c r="A176" s="1" t="s">
        <v>263</v>
      </c>
      <c r="B176" s="1" t="s">
        <v>264</v>
      </c>
      <c r="C176" s="3">
        <v>10760725.32</v>
      </c>
      <c r="D176" s="3"/>
      <c r="E176" s="3"/>
      <c r="F176" s="2">
        <f t="shared" si="3"/>
        <v>10760725.32</v>
      </c>
    </row>
    <row r="177" spans="1:6" ht="18.75" x14ac:dyDescent="0.3">
      <c r="A177" s="1" t="s">
        <v>265</v>
      </c>
      <c r="B177" s="1" t="s">
        <v>266</v>
      </c>
      <c r="C177" s="3">
        <v>7013167.9299999997</v>
      </c>
      <c r="D177" s="3"/>
      <c r="E177" s="3"/>
      <c r="F177" s="2">
        <f t="shared" si="3"/>
        <v>7013167.9299999997</v>
      </c>
    </row>
    <row r="178" spans="1:6" ht="18.75" x14ac:dyDescent="0.3">
      <c r="A178" s="1" t="s">
        <v>267</v>
      </c>
      <c r="B178" s="1" t="s">
        <v>268</v>
      </c>
      <c r="C178" s="3">
        <v>14021814.779999999</v>
      </c>
      <c r="D178" s="3"/>
      <c r="E178" s="3"/>
      <c r="F178" s="2">
        <f t="shared" si="3"/>
        <v>14021814.779999999</v>
      </c>
    </row>
    <row r="179" spans="1:6" ht="18.75" x14ac:dyDescent="0.3">
      <c r="A179" s="1" t="s">
        <v>269</v>
      </c>
      <c r="B179" s="1" t="s">
        <v>270</v>
      </c>
      <c r="C179" s="3">
        <v>6817120.3799999999</v>
      </c>
      <c r="D179" s="3"/>
      <c r="E179" s="3"/>
      <c r="F179" s="2">
        <f t="shared" si="3"/>
        <v>6817120.3799999999</v>
      </c>
    </row>
    <row r="180" spans="1:6" ht="18.75" x14ac:dyDescent="0.3">
      <c r="A180" s="1" t="s">
        <v>271</v>
      </c>
      <c r="B180" s="1" t="s">
        <v>272</v>
      </c>
      <c r="C180" s="3">
        <v>0</v>
      </c>
      <c r="D180" s="3"/>
      <c r="E180" s="3"/>
      <c r="F180" s="2">
        <f t="shared" si="3"/>
        <v>0</v>
      </c>
    </row>
    <row r="181" spans="1:6" ht="18.75" x14ac:dyDescent="0.3">
      <c r="A181" s="1" t="s">
        <v>273</v>
      </c>
      <c r="B181" s="1" t="s">
        <v>274</v>
      </c>
      <c r="C181" s="3">
        <v>1841314.44</v>
      </c>
      <c r="D181" s="3"/>
      <c r="E181" s="3"/>
      <c r="F181" s="2">
        <f t="shared" si="3"/>
        <v>1841314.44</v>
      </c>
    </row>
    <row r="182" spans="1:6" ht="18.75" x14ac:dyDescent="0.3">
      <c r="A182" s="1"/>
      <c r="B182" s="1"/>
      <c r="C182" s="3"/>
      <c r="D182" s="3"/>
      <c r="E182" s="3"/>
      <c r="F182" s="2"/>
    </row>
    <row r="183" spans="1:6" ht="18.75" x14ac:dyDescent="0.3">
      <c r="A183" s="4" t="s">
        <v>0</v>
      </c>
      <c r="B183" s="4" t="s">
        <v>1</v>
      </c>
      <c r="C183" s="5" t="s">
        <v>2</v>
      </c>
      <c r="D183" s="6" t="s">
        <v>3</v>
      </c>
      <c r="E183" s="6" t="s">
        <v>4</v>
      </c>
      <c r="F183" s="5" t="s">
        <v>5</v>
      </c>
    </row>
    <row r="184" spans="1:6" ht="18.75" x14ac:dyDescent="0.3">
      <c r="A184" s="1" t="s">
        <v>275</v>
      </c>
      <c r="B184" s="1" t="s">
        <v>276</v>
      </c>
      <c r="C184" s="3">
        <v>65624</v>
      </c>
      <c r="D184" s="3"/>
      <c r="E184" s="3"/>
      <c r="F184" s="2">
        <f t="shared" si="3"/>
        <v>65624</v>
      </c>
    </row>
    <row r="185" spans="1:6" ht="18.75" x14ac:dyDescent="0.3">
      <c r="A185" s="1" t="s">
        <v>277</v>
      </c>
      <c r="B185" s="1" t="s">
        <v>278</v>
      </c>
      <c r="C185" s="3">
        <v>0</v>
      </c>
      <c r="D185" s="3"/>
      <c r="E185" s="3"/>
      <c r="F185" s="2">
        <f t="shared" si="3"/>
        <v>0</v>
      </c>
    </row>
    <row r="186" spans="1:6" ht="18.75" x14ac:dyDescent="0.3">
      <c r="A186" s="1" t="s">
        <v>279</v>
      </c>
      <c r="B186" s="1" t="s">
        <v>280</v>
      </c>
      <c r="C186" s="3">
        <v>2324141.64</v>
      </c>
      <c r="D186" s="3"/>
      <c r="E186" s="3"/>
      <c r="F186" s="2">
        <f t="shared" si="3"/>
        <v>2324141.64</v>
      </c>
    </row>
    <row r="187" spans="1:6" ht="18.75" x14ac:dyDescent="0.3">
      <c r="A187" s="1" t="s">
        <v>281</v>
      </c>
      <c r="B187" s="1" t="s">
        <v>282</v>
      </c>
      <c r="C187" s="3">
        <v>7264207.4400000004</v>
      </c>
      <c r="D187" s="3"/>
      <c r="E187" s="3"/>
      <c r="F187" s="2">
        <f t="shared" si="3"/>
        <v>7264207.4400000004</v>
      </c>
    </row>
    <row r="188" spans="1:6" ht="18.75" x14ac:dyDescent="0.3">
      <c r="A188" s="1" t="s">
        <v>283</v>
      </c>
      <c r="B188" s="1" t="s">
        <v>284</v>
      </c>
      <c r="C188" s="3">
        <v>1151967.1200000001</v>
      </c>
      <c r="D188" s="3"/>
      <c r="E188" s="3"/>
      <c r="F188" s="2">
        <f t="shared" si="3"/>
        <v>1151967.1200000001</v>
      </c>
    </row>
    <row r="189" spans="1:6" ht="18.75" x14ac:dyDescent="0.3">
      <c r="A189" s="1" t="s">
        <v>285</v>
      </c>
      <c r="B189" s="1" t="s">
        <v>286</v>
      </c>
      <c r="C189" s="3">
        <v>2626800.9</v>
      </c>
      <c r="D189" s="3"/>
      <c r="E189" s="3"/>
      <c r="F189" s="2">
        <f t="shared" si="3"/>
        <v>2626800.9</v>
      </c>
    </row>
    <row r="190" spans="1:6" ht="18.75" x14ac:dyDescent="0.3">
      <c r="A190" s="1" t="s">
        <v>287</v>
      </c>
      <c r="B190" s="1" t="s">
        <v>288</v>
      </c>
      <c r="C190" s="3">
        <v>2525355.4</v>
      </c>
      <c r="D190" s="3"/>
      <c r="E190" s="3"/>
      <c r="F190" s="2">
        <f t="shared" si="3"/>
        <v>2525355.4</v>
      </c>
    </row>
    <row r="191" spans="1:6" ht="18.75" x14ac:dyDescent="0.3">
      <c r="A191" s="1" t="s">
        <v>289</v>
      </c>
      <c r="B191" s="1" t="s">
        <v>290</v>
      </c>
      <c r="C191" s="3">
        <v>0</v>
      </c>
      <c r="D191" s="3"/>
      <c r="E191" s="3"/>
      <c r="F191" s="2">
        <f t="shared" si="3"/>
        <v>0</v>
      </c>
    </row>
    <row r="192" spans="1:6" ht="18.75" x14ac:dyDescent="0.3">
      <c r="A192" s="1" t="s">
        <v>291</v>
      </c>
      <c r="B192" s="1" t="s">
        <v>292</v>
      </c>
      <c r="C192" s="3">
        <v>4647938.95</v>
      </c>
      <c r="D192" s="3"/>
      <c r="E192" s="3"/>
      <c r="F192" s="2">
        <f t="shared" si="3"/>
        <v>4647938.95</v>
      </c>
    </row>
    <row r="193" spans="1:6" ht="18.75" x14ac:dyDescent="0.3">
      <c r="A193" s="1" t="s">
        <v>293</v>
      </c>
      <c r="B193" s="1" t="s">
        <v>294</v>
      </c>
      <c r="C193" s="3">
        <v>0</v>
      </c>
      <c r="D193" s="3"/>
      <c r="E193" s="3"/>
      <c r="F193" s="2">
        <f t="shared" si="3"/>
        <v>0</v>
      </c>
    </row>
    <row r="194" spans="1:6" ht="18.75" x14ac:dyDescent="0.3">
      <c r="A194" s="1" t="s">
        <v>295</v>
      </c>
      <c r="B194" s="1" t="s">
        <v>296</v>
      </c>
      <c r="C194" s="3">
        <v>5504289.3300000001</v>
      </c>
      <c r="D194" s="3"/>
      <c r="E194" s="3"/>
      <c r="F194" s="2">
        <f t="shared" si="3"/>
        <v>5504289.3300000001</v>
      </c>
    </row>
    <row r="195" spans="1:6" ht="18.75" x14ac:dyDescent="0.3">
      <c r="A195" s="1" t="s">
        <v>297</v>
      </c>
      <c r="B195" s="1" t="s">
        <v>298</v>
      </c>
      <c r="C195" s="3">
        <v>1408035</v>
      </c>
      <c r="D195" s="3"/>
      <c r="E195" s="3"/>
      <c r="F195" s="2">
        <f t="shared" si="3"/>
        <v>1408035</v>
      </c>
    </row>
    <row r="196" spans="1:6" ht="18.75" x14ac:dyDescent="0.3">
      <c r="A196" s="1" t="s">
        <v>299</v>
      </c>
      <c r="B196" s="1" t="s">
        <v>300</v>
      </c>
      <c r="C196" s="3">
        <v>0</v>
      </c>
      <c r="D196" s="3"/>
      <c r="E196" s="3"/>
      <c r="F196" s="2">
        <f t="shared" si="3"/>
        <v>0</v>
      </c>
    </row>
    <row r="197" spans="1:6" ht="18.75" x14ac:dyDescent="0.3">
      <c r="A197" s="1" t="s">
        <v>301</v>
      </c>
      <c r="B197" s="1" t="s">
        <v>302</v>
      </c>
      <c r="C197" s="3">
        <v>2478860.0699999998</v>
      </c>
      <c r="D197" s="3"/>
      <c r="E197" s="3"/>
      <c r="F197" s="2">
        <f t="shared" si="3"/>
        <v>2478860.0699999998</v>
      </c>
    </row>
    <row r="198" spans="1:6" ht="18.75" x14ac:dyDescent="0.3">
      <c r="A198" s="1" t="s">
        <v>303</v>
      </c>
      <c r="B198" s="1" t="s">
        <v>304</v>
      </c>
      <c r="C198" s="3">
        <v>0</v>
      </c>
      <c r="D198" s="3"/>
      <c r="E198" s="3"/>
      <c r="F198" s="2">
        <f t="shared" si="3"/>
        <v>0</v>
      </c>
    </row>
    <row r="199" spans="1:6" ht="18.75" x14ac:dyDescent="0.3">
      <c r="A199" s="1" t="s">
        <v>305</v>
      </c>
      <c r="B199" s="1" t="s">
        <v>306</v>
      </c>
      <c r="C199" s="3">
        <v>0</v>
      </c>
      <c r="D199" s="3"/>
      <c r="E199" s="3"/>
      <c r="F199" s="2">
        <f t="shared" si="3"/>
        <v>0</v>
      </c>
    </row>
    <row r="200" spans="1:6" ht="18.75" x14ac:dyDescent="0.3">
      <c r="A200" s="1" t="s">
        <v>307</v>
      </c>
      <c r="B200" s="1" t="s">
        <v>308</v>
      </c>
      <c r="C200" s="3">
        <v>1502605.21</v>
      </c>
      <c r="D200" s="3"/>
      <c r="E200" s="3"/>
      <c r="F200" s="2">
        <f t="shared" si="3"/>
        <v>1502605.21</v>
      </c>
    </row>
    <row r="201" spans="1:6" ht="18.75" x14ac:dyDescent="0.3">
      <c r="A201" s="1" t="s">
        <v>309</v>
      </c>
      <c r="B201" s="1" t="s">
        <v>310</v>
      </c>
      <c r="C201" s="3">
        <v>0</v>
      </c>
      <c r="D201" s="3"/>
      <c r="E201" s="3"/>
      <c r="F201" s="2">
        <f t="shared" si="3"/>
        <v>0</v>
      </c>
    </row>
    <row r="202" spans="1:6" ht="18.75" x14ac:dyDescent="0.3">
      <c r="A202" s="1" t="s">
        <v>311</v>
      </c>
      <c r="B202" s="1" t="s">
        <v>312</v>
      </c>
      <c r="C202" s="3">
        <v>0</v>
      </c>
      <c r="D202" s="3"/>
      <c r="E202" s="3"/>
      <c r="F202" s="2">
        <f t="shared" si="3"/>
        <v>0</v>
      </c>
    </row>
    <row r="203" spans="1:6" ht="18.75" x14ac:dyDescent="0.3">
      <c r="A203" s="1" t="s">
        <v>313</v>
      </c>
      <c r="B203" s="1" t="s">
        <v>314</v>
      </c>
      <c r="C203" s="3">
        <v>1420947.8</v>
      </c>
      <c r="D203" s="3"/>
      <c r="E203" s="3"/>
      <c r="F203" s="2">
        <f t="shared" si="3"/>
        <v>1420947.8</v>
      </c>
    </row>
    <row r="204" spans="1:6" ht="18.75" x14ac:dyDescent="0.3">
      <c r="A204" s="1" t="s">
        <v>315</v>
      </c>
      <c r="B204" s="1" t="s">
        <v>316</v>
      </c>
      <c r="C204" s="3">
        <v>2777511.21</v>
      </c>
      <c r="D204" s="3"/>
      <c r="E204" s="3"/>
      <c r="F204" s="2">
        <f t="shared" si="3"/>
        <v>2777511.21</v>
      </c>
    </row>
    <row r="205" spans="1:6" ht="18.75" x14ac:dyDescent="0.3">
      <c r="A205" s="1" t="s">
        <v>317</v>
      </c>
      <c r="B205" s="1" t="s">
        <v>318</v>
      </c>
      <c r="C205" s="3">
        <v>1466150</v>
      </c>
      <c r="D205" s="3"/>
      <c r="E205" s="3"/>
      <c r="F205" s="2">
        <f t="shared" si="3"/>
        <v>1466150</v>
      </c>
    </row>
    <row r="206" spans="1:6" ht="18.75" x14ac:dyDescent="0.3">
      <c r="A206" s="1" t="s">
        <v>319</v>
      </c>
      <c r="B206" s="1" t="s">
        <v>320</v>
      </c>
      <c r="C206" s="3">
        <v>0</v>
      </c>
      <c r="D206" s="3"/>
      <c r="E206" s="3"/>
      <c r="F206" s="2">
        <f t="shared" si="3"/>
        <v>0</v>
      </c>
    </row>
    <row r="207" spans="1:6" ht="18.75" x14ac:dyDescent="0.3">
      <c r="A207" s="1" t="s">
        <v>321</v>
      </c>
      <c r="B207" s="1" t="s">
        <v>322</v>
      </c>
      <c r="C207" s="3">
        <v>0</v>
      </c>
      <c r="D207" s="3"/>
      <c r="E207" s="3"/>
      <c r="F207" s="2">
        <f t="shared" si="3"/>
        <v>0</v>
      </c>
    </row>
    <row r="208" spans="1:6" ht="18.75" x14ac:dyDescent="0.3">
      <c r="A208" s="1" t="s">
        <v>323</v>
      </c>
      <c r="B208" s="1" t="s">
        <v>324</v>
      </c>
      <c r="C208" s="3">
        <v>4526163.5599999996</v>
      </c>
      <c r="D208" s="3"/>
      <c r="E208" s="3"/>
      <c r="F208" s="2">
        <f t="shared" si="3"/>
        <v>4526163.5599999996</v>
      </c>
    </row>
    <row r="209" spans="1:6" ht="18.75" x14ac:dyDescent="0.3">
      <c r="A209" s="1" t="s">
        <v>325</v>
      </c>
      <c r="B209" s="1" t="s">
        <v>326</v>
      </c>
      <c r="C209" s="3">
        <v>1449055.24</v>
      </c>
      <c r="D209" s="3"/>
      <c r="E209" s="3"/>
      <c r="F209" s="2">
        <f t="shared" si="3"/>
        <v>1449055.24</v>
      </c>
    </row>
    <row r="210" spans="1:6" ht="18.75" x14ac:dyDescent="0.3">
      <c r="A210" s="1" t="s">
        <v>327</v>
      </c>
      <c r="B210" s="1" t="s">
        <v>328</v>
      </c>
      <c r="C210" s="3">
        <v>0</v>
      </c>
      <c r="D210" s="3"/>
      <c r="E210" s="3"/>
      <c r="F210" s="2">
        <f t="shared" si="3"/>
        <v>0</v>
      </c>
    </row>
    <row r="211" spans="1:6" ht="18.75" x14ac:dyDescent="0.3">
      <c r="A211" s="1" t="s">
        <v>329</v>
      </c>
      <c r="B211" s="1" t="s">
        <v>330</v>
      </c>
      <c r="C211" s="3">
        <v>0</v>
      </c>
      <c r="D211" s="3"/>
      <c r="E211" s="3"/>
      <c r="F211" s="2">
        <f t="shared" si="3"/>
        <v>0</v>
      </c>
    </row>
    <row r="212" spans="1:6" ht="18.75" x14ac:dyDescent="0.3">
      <c r="A212" s="1" t="s">
        <v>331</v>
      </c>
      <c r="B212" s="1" t="s">
        <v>332</v>
      </c>
      <c r="C212" s="3">
        <v>222623.57</v>
      </c>
      <c r="D212" s="3"/>
      <c r="E212" s="3"/>
      <c r="F212" s="2">
        <f t="shared" si="3"/>
        <v>222623.57</v>
      </c>
    </row>
    <row r="213" spans="1:6" ht="18.75" x14ac:dyDescent="0.3">
      <c r="A213" s="1" t="s">
        <v>333</v>
      </c>
      <c r="B213" s="1" t="s">
        <v>334</v>
      </c>
      <c r="C213" s="3">
        <v>0</v>
      </c>
      <c r="D213" s="3"/>
      <c r="E213" s="3"/>
      <c r="F213" s="2">
        <f t="shared" si="3"/>
        <v>0</v>
      </c>
    </row>
    <row r="214" spans="1:6" ht="18.75" x14ac:dyDescent="0.3">
      <c r="A214" s="1" t="s">
        <v>335</v>
      </c>
      <c r="B214" s="1" t="s">
        <v>336</v>
      </c>
      <c r="C214" s="3">
        <v>1857710.0000000009</v>
      </c>
      <c r="D214" s="3"/>
      <c r="E214" s="3"/>
      <c r="F214" s="2">
        <f t="shared" si="3"/>
        <v>1857710.0000000009</v>
      </c>
    </row>
    <row r="215" spans="1:6" ht="18.75" x14ac:dyDescent="0.3">
      <c r="A215" s="1" t="s">
        <v>337</v>
      </c>
      <c r="B215" s="1" t="s">
        <v>338</v>
      </c>
      <c r="C215" s="3">
        <v>0</v>
      </c>
      <c r="D215" s="3"/>
      <c r="E215" s="3"/>
      <c r="F215" s="2">
        <f t="shared" si="3"/>
        <v>0</v>
      </c>
    </row>
    <row r="216" spans="1:6" ht="18.75" x14ac:dyDescent="0.3">
      <c r="A216" s="1" t="s">
        <v>339</v>
      </c>
      <c r="B216" s="1" t="s">
        <v>340</v>
      </c>
      <c r="C216" s="3">
        <v>0</v>
      </c>
      <c r="D216" s="3"/>
      <c r="E216" s="3"/>
      <c r="F216" s="2">
        <f t="shared" si="3"/>
        <v>0</v>
      </c>
    </row>
    <row r="217" spans="1:6" ht="18.75" x14ac:dyDescent="0.3">
      <c r="A217" s="1" t="s">
        <v>341</v>
      </c>
      <c r="B217" s="1" t="s">
        <v>342</v>
      </c>
      <c r="C217" s="3">
        <v>0</v>
      </c>
      <c r="D217" s="3"/>
      <c r="E217" s="3"/>
      <c r="F217" s="2">
        <f t="shared" si="3"/>
        <v>0</v>
      </c>
    </row>
    <row r="218" spans="1:6" ht="18.75" x14ac:dyDescent="0.3">
      <c r="A218" s="1" t="s">
        <v>343</v>
      </c>
      <c r="B218" s="1" t="s">
        <v>344</v>
      </c>
      <c r="C218" s="3">
        <v>60819.199999999997</v>
      </c>
      <c r="D218" s="3"/>
      <c r="E218" s="3"/>
      <c r="F218" s="2">
        <f t="shared" si="3"/>
        <v>60819.199999999997</v>
      </c>
    </row>
    <row r="219" spans="1:6" ht="18.75" x14ac:dyDescent="0.3">
      <c r="A219" s="1" t="s">
        <v>345</v>
      </c>
      <c r="B219" s="1" t="s">
        <v>346</v>
      </c>
      <c r="C219" s="3">
        <v>1602468</v>
      </c>
      <c r="D219" s="3"/>
      <c r="E219" s="3"/>
      <c r="F219" s="2">
        <f t="shared" si="3"/>
        <v>1602468</v>
      </c>
    </row>
    <row r="220" spans="1:6" ht="18.75" x14ac:dyDescent="0.3">
      <c r="A220" s="1" t="s">
        <v>347</v>
      </c>
      <c r="B220" s="1" t="s">
        <v>348</v>
      </c>
      <c r="C220" s="3">
        <v>666755.03</v>
      </c>
      <c r="D220" s="3"/>
      <c r="E220" s="3"/>
      <c r="F220" s="2">
        <f t="shared" si="3"/>
        <v>666755.03</v>
      </c>
    </row>
    <row r="221" spans="1:6" ht="18.75" x14ac:dyDescent="0.3">
      <c r="A221" s="1" t="s">
        <v>349</v>
      </c>
      <c r="B221" s="1" t="s">
        <v>350</v>
      </c>
      <c r="C221" s="3">
        <v>0</v>
      </c>
      <c r="D221" s="3"/>
      <c r="E221" s="3"/>
      <c r="F221" s="2">
        <f t="shared" si="3"/>
        <v>0</v>
      </c>
    </row>
    <row r="222" spans="1:6" ht="18.75" x14ac:dyDescent="0.3">
      <c r="A222" s="1" t="s">
        <v>351</v>
      </c>
      <c r="B222" s="1" t="s">
        <v>352</v>
      </c>
      <c r="C222" s="3">
        <v>49379.22</v>
      </c>
      <c r="D222" s="3"/>
      <c r="E222" s="3"/>
      <c r="F222" s="2">
        <f t="shared" si="3"/>
        <v>49379.22</v>
      </c>
    </row>
    <row r="223" spans="1:6" ht="18.75" x14ac:dyDescent="0.3">
      <c r="A223" s="1" t="s">
        <v>353</v>
      </c>
      <c r="B223" s="1" t="s">
        <v>354</v>
      </c>
      <c r="C223" s="3">
        <v>0</v>
      </c>
      <c r="D223" s="3"/>
      <c r="E223" s="3"/>
      <c r="F223" s="2">
        <f t="shared" si="3"/>
        <v>0</v>
      </c>
    </row>
    <row r="224" spans="1:6" ht="18.75" x14ac:dyDescent="0.3">
      <c r="A224" s="1" t="s">
        <v>355</v>
      </c>
      <c r="B224" s="1" t="s">
        <v>356</v>
      </c>
      <c r="C224" s="3">
        <v>44840</v>
      </c>
      <c r="D224" s="3"/>
      <c r="E224" s="3"/>
      <c r="F224" s="2">
        <f t="shared" si="3"/>
        <v>44840</v>
      </c>
    </row>
    <row r="225" spans="1:6" ht="18.75" x14ac:dyDescent="0.3">
      <c r="A225" s="1" t="s">
        <v>357</v>
      </c>
      <c r="B225" s="1" t="s">
        <v>358</v>
      </c>
      <c r="C225" s="3">
        <v>10620</v>
      </c>
      <c r="D225" s="3"/>
      <c r="E225" s="3"/>
      <c r="F225" s="2">
        <f t="shared" si="3"/>
        <v>10620</v>
      </c>
    </row>
    <row r="226" spans="1:6" ht="18.75" x14ac:dyDescent="0.3">
      <c r="A226" s="1" t="s">
        <v>359</v>
      </c>
      <c r="B226" s="1" t="s">
        <v>360</v>
      </c>
      <c r="C226" s="3">
        <v>0</v>
      </c>
      <c r="D226" s="3"/>
      <c r="E226" s="3"/>
      <c r="F226" s="2">
        <f t="shared" si="3"/>
        <v>0</v>
      </c>
    </row>
    <row r="227" spans="1:6" ht="18.75" x14ac:dyDescent="0.3">
      <c r="A227" s="1" t="s">
        <v>361</v>
      </c>
      <c r="B227" s="1" t="s">
        <v>362</v>
      </c>
      <c r="C227" s="3">
        <v>-869175.90000000084</v>
      </c>
      <c r="D227" s="3"/>
      <c r="E227" s="3">
        <v>6439412.3399999999</v>
      </c>
      <c r="F227" s="2">
        <f t="shared" si="3"/>
        <v>5570236.4399999995</v>
      </c>
    </row>
    <row r="228" spans="1:6" ht="18.75" x14ac:dyDescent="0.3">
      <c r="A228" s="1"/>
      <c r="B228" s="1"/>
      <c r="C228" s="3"/>
      <c r="D228" s="3"/>
      <c r="E228" s="3"/>
      <c r="F228" s="2"/>
    </row>
    <row r="229" spans="1:6" ht="18.75" x14ac:dyDescent="0.3">
      <c r="A229" s="4" t="s">
        <v>0</v>
      </c>
      <c r="B229" s="4" t="s">
        <v>1</v>
      </c>
      <c r="C229" s="5" t="s">
        <v>2</v>
      </c>
      <c r="D229" s="6" t="s">
        <v>3</v>
      </c>
      <c r="E229" s="6" t="s">
        <v>4</v>
      </c>
      <c r="F229" s="5" t="s">
        <v>5</v>
      </c>
    </row>
    <row r="230" spans="1:6" ht="18.75" x14ac:dyDescent="0.3">
      <c r="A230" s="1" t="s">
        <v>363</v>
      </c>
      <c r="B230" s="1" t="s">
        <v>364</v>
      </c>
      <c r="C230" s="3">
        <v>65949.8</v>
      </c>
      <c r="D230" s="3"/>
      <c r="E230" s="3"/>
      <c r="F230" s="2">
        <f t="shared" si="3"/>
        <v>65949.8</v>
      </c>
    </row>
    <row r="231" spans="1:6" ht="18.75" x14ac:dyDescent="0.3">
      <c r="A231" s="1" t="s">
        <v>365</v>
      </c>
      <c r="B231" s="1" t="s">
        <v>366</v>
      </c>
      <c r="C231" s="3">
        <v>1286462.04</v>
      </c>
      <c r="D231" s="3"/>
      <c r="E231" s="3"/>
      <c r="F231" s="2">
        <f t="shared" si="3"/>
        <v>1286462.04</v>
      </c>
    </row>
    <row r="232" spans="1:6" ht="18.75" x14ac:dyDescent="0.3">
      <c r="A232" s="1" t="s">
        <v>367</v>
      </c>
      <c r="B232" s="1" t="s">
        <v>368</v>
      </c>
      <c r="C232" s="3">
        <v>16275.7</v>
      </c>
      <c r="D232" s="3"/>
      <c r="E232" s="3"/>
      <c r="F232" s="2">
        <f t="shared" si="3"/>
        <v>16275.7</v>
      </c>
    </row>
    <row r="233" spans="1:6" ht="18.75" x14ac:dyDescent="0.3">
      <c r="A233" s="1" t="s">
        <v>369</v>
      </c>
      <c r="B233" s="1" t="s">
        <v>370</v>
      </c>
      <c r="C233" s="3">
        <v>64012</v>
      </c>
      <c r="D233" s="3"/>
      <c r="E233" s="3"/>
      <c r="F233" s="2">
        <f t="shared" si="3"/>
        <v>64012</v>
      </c>
    </row>
    <row r="234" spans="1:6" ht="18.75" x14ac:dyDescent="0.3">
      <c r="A234" s="1" t="s">
        <v>371</v>
      </c>
      <c r="B234" s="1" t="s">
        <v>372</v>
      </c>
      <c r="C234" s="3">
        <v>0</v>
      </c>
      <c r="D234" s="3"/>
      <c r="E234" s="3"/>
      <c r="F234" s="2">
        <f t="shared" ref="F234:F301" si="4">+C234-D234+E234</f>
        <v>0</v>
      </c>
    </row>
    <row r="235" spans="1:6" ht="18.75" x14ac:dyDescent="0.3">
      <c r="A235" s="1" t="s">
        <v>373</v>
      </c>
      <c r="B235" s="1" t="s">
        <v>374</v>
      </c>
      <c r="C235" s="3">
        <v>0</v>
      </c>
      <c r="D235" s="3"/>
      <c r="E235" s="3"/>
      <c r="F235" s="2">
        <f t="shared" si="4"/>
        <v>0</v>
      </c>
    </row>
    <row r="236" spans="1:6" ht="18.75" x14ac:dyDescent="0.3">
      <c r="A236" s="1" t="s">
        <v>375</v>
      </c>
      <c r="B236" s="1" t="s">
        <v>376</v>
      </c>
      <c r="C236" s="3">
        <v>0</v>
      </c>
      <c r="D236" s="3"/>
      <c r="E236" s="3"/>
      <c r="F236" s="2">
        <f t="shared" si="4"/>
        <v>0</v>
      </c>
    </row>
    <row r="237" spans="1:6" ht="18.75" x14ac:dyDescent="0.3">
      <c r="A237" s="1" t="s">
        <v>377</v>
      </c>
      <c r="B237" s="1" t="s">
        <v>378</v>
      </c>
      <c r="C237" s="3">
        <v>0</v>
      </c>
      <c r="D237" s="3"/>
      <c r="E237" s="3"/>
      <c r="F237" s="2">
        <f t="shared" si="4"/>
        <v>0</v>
      </c>
    </row>
    <row r="238" spans="1:6" ht="18.75" x14ac:dyDescent="0.3">
      <c r="A238" s="1" t="s">
        <v>379</v>
      </c>
      <c r="B238" s="1" t="s">
        <v>380</v>
      </c>
      <c r="C238" s="3">
        <v>0</v>
      </c>
      <c r="D238" s="3"/>
      <c r="E238" s="3"/>
      <c r="F238" s="2">
        <f t="shared" si="4"/>
        <v>0</v>
      </c>
    </row>
    <row r="239" spans="1:6" ht="18.75" x14ac:dyDescent="0.3">
      <c r="A239" s="1" t="s">
        <v>381</v>
      </c>
      <c r="B239" s="1" t="s">
        <v>382</v>
      </c>
      <c r="C239" s="3">
        <v>666889</v>
      </c>
      <c r="D239" s="3"/>
      <c r="E239" s="3"/>
      <c r="F239" s="2">
        <f t="shared" si="4"/>
        <v>666889</v>
      </c>
    </row>
    <row r="240" spans="1:6" ht="18.75" x14ac:dyDescent="0.3">
      <c r="A240" s="1" t="s">
        <v>383</v>
      </c>
      <c r="B240" s="1" t="s">
        <v>384</v>
      </c>
      <c r="C240" s="3">
        <v>15135.45</v>
      </c>
      <c r="D240" s="3"/>
      <c r="E240" s="3"/>
      <c r="F240" s="2">
        <f t="shared" si="4"/>
        <v>15135.45</v>
      </c>
    </row>
    <row r="241" spans="1:6" ht="18.75" x14ac:dyDescent="0.3">
      <c r="A241" s="1" t="s">
        <v>385</v>
      </c>
      <c r="B241" s="1" t="s">
        <v>386</v>
      </c>
      <c r="C241" s="3">
        <v>-110308.17000000004</v>
      </c>
      <c r="D241" s="3"/>
      <c r="E241" s="3"/>
      <c r="F241" s="2">
        <f t="shared" si="4"/>
        <v>-110308.17000000004</v>
      </c>
    </row>
    <row r="242" spans="1:6" ht="18.75" x14ac:dyDescent="0.3">
      <c r="A242" s="1" t="s">
        <v>387</v>
      </c>
      <c r="B242" s="1" t="s">
        <v>388</v>
      </c>
      <c r="C242" s="3">
        <v>1381800</v>
      </c>
      <c r="D242" s="3"/>
      <c r="E242" s="3"/>
      <c r="F242" s="2">
        <f t="shared" si="4"/>
        <v>1381800</v>
      </c>
    </row>
    <row r="243" spans="1:6" ht="18.75" x14ac:dyDescent="0.3">
      <c r="A243" s="1" t="s">
        <v>389</v>
      </c>
      <c r="B243" s="1" t="s">
        <v>390</v>
      </c>
      <c r="C243" s="3">
        <v>0</v>
      </c>
      <c r="D243" s="3"/>
      <c r="E243" s="3"/>
      <c r="F243" s="2">
        <f t="shared" si="4"/>
        <v>0</v>
      </c>
    </row>
    <row r="244" spans="1:6" ht="18.75" x14ac:dyDescent="0.3">
      <c r="A244" s="1" t="s">
        <v>391</v>
      </c>
      <c r="B244" s="1" t="s">
        <v>392</v>
      </c>
      <c r="C244" s="3">
        <v>3012221.4</v>
      </c>
      <c r="D244" s="3"/>
      <c r="E244" s="3"/>
      <c r="F244" s="2">
        <f t="shared" si="4"/>
        <v>3012221.4</v>
      </c>
    </row>
    <row r="245" spans="1:6" ht="18.75" x14ac:dyDescent="0.3">
      <c r="A245" s="1" t="s">
        <v>393</v>
      </c>
      <c r="B245" s="1" t="s">
        <v>394</v>
      </c>
      <c r="C245" s="3">
        <v>2535960.91</v>
      </c>
      <c r="D245" s="3">
        <v>38096.58</v>
      </c>
      <c r="E245" s="3"/>
      <c r="F245" s="2">
        <f t="shared" si="4"/>
        <v>2497864.33</v>
      </c>
    </row>
    <row r="246" spans="1:6" ht="18.75" x14ac:dyDescent="0.3">
      <c r="A246" s="1" t="s">
        <v>395</v>
      </c>
      <c r="B246" s="1" t="s">
        <v>396</v>
      </c>
      <c r="C246" s="3">
        <v>52760.53</v>
      </c>
      <c r="D246" s="3"/>
      <c r="E246" s="3"/>
      <c r="F246" s="2">
        <f t="shared" si="4"/>
        <v>52760.53</v>
      </c>
    </row>
    <row r="247" spans="1:6" ht="18.75" x14ac:dyDescent="0.3">
      <c r="A247" s="1" t="s">
        <v>397</v>
      </c>
      <c r="B247" s="1" t="s">
        <v>398</v>
      </c>
      <c r="C247" s="3">
        <v>0</v>
      </c>
      <c r="D247" s="3"/>
      <c r="E247" s="3"/>
      <c r="F247" s="2">
        <f t="shared" si="4"/>
        <v>0</v>
      </c>
    </row>
    <row r="248" spans="1:6" ht="18.75" x14ac:dyDescent="0.3">
      <c r="A248" s="1" t="s">
        <v>399</v>
      </c>
      <c r="B248" s="1" t="s">
        <v>400</v>
      </c>
      <c r="C248" s="3">
        <v>0</v>
      </c>
      <c r="D248" s="3"/>
      <c r="E248" s="3"/>
      <c r="F248" s="2">
        <f t="shared" si="4"/>
        <v>0</v>
      </c>
    </row>
    <row r="249" spans="1:6" ht="18.75" x14ac:dyDescent="0.3">
      <c r="A249" s="1" t="s">
        <v>401</v>
      </c>
      <c r="B249" s="1" t="s">
        <v>402</v>
      </c>
      <c r="C249" s="3">
        <v>0</v>
      </c>
      <c r="D249" s="3"/>
      <c r="E249" s="3"/>
      <c r="F249" s="2">
        <f t="shared" si="4"/>
        <v>0</v>
      </c>
    </row>
    <row r="250" spans="1:6" ht="18.75" x14ac:dyDescent="0.3">
      <c r="A250" s="1" t="s">
        <v>403</v>
      </c>
      <c r="B250" s="1" t="s">
        <v>404</v>
      </c>
      <c r="C250" s="3">
        <v>1408035</v>
      </c>
      <c r="D250" s="3"/>
      <c r="E250" s="3"/>
      <c r="F250" s="2">
        <f t="shared" si="4"/>
        <v>1408035</v>
      </c>
    </row>
    <row r="251" spans="1:6" ht="18.75" x14ac:dyDescent="0.3">
      <c r="A251" s="1" t="s">
        <v>405</v>
      </c>
      <c r="B251" s="1" t="s">
        <v>406</v>
      </c>
      <c r="C251" s="3">
        <v>0</v>
      </c>
      <c r="D251" s="3"/>
      <c r="E251" s="3"/>
      <c r="F251" s="2">
        <f t="shared" si="4"/>
        <v>0</v>
      </c>
    </row>
    <row r="252" spans="1:6" ht="18.75" x14ac:dyDescent="0.3">
      <c r="A252" s="1" t="s">
        <v>407</v>
      </c>
      <c r="B252" s="1" t="s">
        <v>408</v>
      </c>
      <c r="C252" s="3">
        <v>16811.25</v>
      </c>
      <c r="D252" s="3"/>
      <c r="E252" s="3"/>
      <c r="F252" s="2">
        <f t="shared" si="4"/>
        <v>16811.25</v>
      </c>
    </row>
    <row r="253" spans="1:6" ht="18.75" x14ac:dyDescent="0.3">
      <c r="A253" s="1" t="s">
        <v>409</v>
      </c>
      <c r="B253" s="1" t="s">
        <v>410</v>
      </c>
      <c r="C253" s="3">
        <v>157540</v>
      </c>
      <c r="D253" s="3"/>
      <c r="E253" s="3"/>
      <c r="F253" s="2">
        <f t="shared" si="4"/>
        <v>157540</v>
      </c>
    </row>
    <row r="254" spans="1:6" ht="18.75" x14ac:dyDescent="0.3">
      <c r="A254" s="1" t="s">
        <v>411</v>
      </c>
      <c r="B254" s="1" t="s">
        <v>412</v>
      </c>
      <c r="C254" s="3">
        <v>0</v>
      </c>
      <c r="D254" s="3"/>
      <c r="E254" s="3"/>
      <c r="F254" s="2">
        <f t="shared" si="4"/>
        <v>0</v>
      </c>
    </row>
    <row r="255" spans="1:6" ht="18.75" x14ac:dyDescent="0.3">
      <c r="A255" s="1" t="s">
        <v>413</v>
      </c>
      <c r="B255" s="1" t="s">
        <v>414</v>
      </c>
      <c r="C255" s="3">
        <v>72000</v>
      </c>
      <c r="D255" s="3"/>
      <c r="E255" s="3"/>
      <c r="F255" s="2">
        <f t="shared" si="4"/>
        <v>72000</v>
      </c>
    </row>
    <row r="256" spans="1:6" ht="18.75" x14ac:dyDescent="0.3">
      <c r="A256" s="1" t="s">
        <v>1211</v>
      </c>
      <c r="B256" s="1" t="s">
        <v>1212</v>
      </c>
      <c r="C256" s="3"/>
      <c r="D256" s="3"/>
      <c r="E256" s="3">
        <v>175322.4</v>
      </c>
      <c r="F256" s="2">
        <f t="shared" si="4"/>
        <v>175322.4</v>
      </c>
    </row>
    <row r="257" spans="1:6" ht="18.75" x14ac:dyDescent="0.3">
      <c r="A257" s="1" t="s">
        <v>415</v>
      </c>
      <c r="B257" s="1" t="s">
        <v>416</v>
      </c>
      <c r="C257" s="3">
        <v>36834.85</v>
      </c>
      <c r="D257" s="3"/>
      <c r="E257" s="3"/>
      <c r="F257" s="2">
        <f t="shared" si="4"/>
        <v>36834.85</v>
      </c>
    </row>
    <row r="258" spans="1:6" ht="18.75" x14ac:dyDescent="0.3">
      <c r="A258" s="1" t="s">
        <v>417</v>
      </c>
      <c r="B258" s="1" t="s">
        <v>418</v>
      </c>
      <c r="C258" s="3">
        <v>0</v>
      </c>
      <c r="D258" s="3"/>
      <c r="E258" s="3"/>
      <c r="F258" s="2">
        <f t="shared" si="4"/>
        <v>0</v>
      </c>
    </row>
    <row r="259" spans="1:6" ht="18.75" x14ac:dyDescent="0.3">
      <c r="A259" s="1" t="s">
        <v>419</v>
      </c>
      <c r="B259" s="1" t="s">
        <v>420</v>
      </c>
      <c r="C259" s="3">
        <v>190617.83</v>
      </c>
      <c r="D259" s="3"/>
      <c r="E259" s="3"/>
      <c r="F259" s="2">
        <f t="shared" si="4"/>
        <v>190617.83</v>
      </c>
    </row>
    <row r="260" spans="1:6" ht="18.75" x14ac:dyDescent="0.3">
      <c r="A260" s="1" t="s">
        <v>421</v>
      </c>
      <c r="B260" s="1" t="s">
        <v>422</v>
      </c>
      <c r="C260" s="3">
        <v>95285</v>
      </c>
      <c r="D260" s="3"/>
      <c r="E260" s="3"/>
      <c r="F260" s="2">
        <f t="shared" si="4"/>
        <v>95285</v>
      </c>
    </row>
    <row r="261" spans="1:6" ht="18.75" x14ac:dyDescent="0.3">
      <c r="A261" s="1" t="s">
        <v>423</v>
      </c>
      <c r="B261" s="1" t="s">
        <v>424</v>
      </c>
      <c r="C261" s="3">
        <v>86940</v>
      </c>
      <c r="D261" s="3"/>
      <c r="E261" s="3"/>
      <c r="F261" s="2">
        <f t="shared" si="4"/>
        <v>86940</v>
      </c>
    </row>
    <row r="262" spans="1:6" ht="18.75" x14ac:dyDescent="0.3">
      <c r="A262" s="1" t="s">
        <v>425</v>
      </c>
      <c r="B262" s="1" t="s">
        <v>426</v>
      </c>
      <c r="C262" s="3">
        <v>114850</v>
      </c>
      <c r="D262" s="3"/>
      <c r="E262" s="3">
        <v>76100</v>
      </c>
      <c r="F262" s="2">
        <f t="shared" si="4"/>
        <v>190950</v>
      </c>
    </row>
    <row r="263" spans="1:6" ht="18.75" x14ac:dyDescent="0.3">
      <c r="A263" s="1" t="s">
        <v>427</v>
      </c>
      <c r="B263" s="1" t="s">
        <v>428</v>
      </c>
      <c r="C263" s="3">
        <v>2084.39</v>
      </c>
      <c r="D263" s="3"/>
      <c r="E263" s="3"/>
      <c r="F263" s="2">
        <f t="shared" si="4"/>
        <v>2084.39</v>
      </c>
    </row>
    <row r="264" spans="1:6" ht="18.75" x14ac:dyDescent="0.3">
      <c r="A264" s="1" t="s">
        <v>429</v>
      </c>
      <c r="B264" s="1" t="s">
        <v>430</v>
      </c>
      <c r="C264" s="3">
        <v>163724.03999999998</v>
      </c>
      <c r="D264" s="3"/>
      <c r="E264" s="3"/>
      <c r="F264" s="2">
        <f t="shared" si="4"/>
        <v>163724.03999999998</v>
      </c>
    </row>
    <row r="265" spans="1:6" ht="18.75" x14ac:dyDescent="0.3">
      <c r="A265" s="1" t="s">
        <v>431</v>
      </c>
      <c r="B265" s="1" t="s">
        <v>432</v>
      </c>
      <c r="C265" s="3">
        <v>0</v>
      </c>
      <c r="D265" s="3"/>
      <c r="E265" s="3"/>
      <c r="F265" s="2">
        <f t="shared" si="4"/>
        <v>0</v>
      </c>
    </row>
    <row r="266" spans="1:6" ht="18.75" x14ac:dyDescent="0.3">
      <c r="A266" s="1" t="s">
        <v>433</v>
      </c>
      <c r="B266" s="1" t="s">
        <v>434</v>
      </c>
      <c r="C266" s="3">
        <v>284000.01</v>
      </c>
      <c r="D266" s="3"/>
      <c r="E266" s="3"/>
      <c r="F266" s="2">
        <f t="shared" si="4"/>
        <v>284000.01</v>
      </c>
    </row>
    <row r="267" spans="1:6" ht="18.75" x14ac:dyDescent="0.3">
      <c r="A267" s="1" t="s">
        <v>435</v>
      </c>
      <c r="B267" s="1" t="s">
        <v>436</v>
      </c>
      <c r="C267" s="3">
        <v>0</v>
      </c>
      <c r="D267" s="3"/>
      <c r="E267" s="3"/>
      <c r="F267" s="2">
        <f t="shared" si="4"/>
        <v>0</v>
      </c>
    </row>
    <row r="268" spans="1:6" ht="18.75" x14ac:dyDescent="0.3">
      <c r="A268" s="1" t="s">
        <v>437</v>
      </c>
      <c r="B268" s="1" t="s">
        <v>438</v>
      </c>
      <c r="C268" s="3">
        <v>131522.79999999999</v>
      </c>
      <c r="D268" s="3"/>
      <c r="E268" s="3"/>
      <c r="F268" s="2">
        <f t="shared" si="4"/>
        <v>131522.79999999999</v>
      </c>
    </row>
    <row r="269" spans="1:6" ht="18.75" x14ac:dyDescent="0.3">
      <c r="A269" s="1" t="s">
        <v>439</v>
      </c>
      <c r="B269" s="1" t="s">
        <v>440</v>
      </c>
      <c r="C269" s="3">
        <v>0</v>
      </c>
      <c r="D269" s="3"/>
      <c r="E269" s="3"/>
      <c r="F269" s="2">
        <f t="shared" si="4"/>
        <v>0</v>
      </c>
    </row>
    <row r="270" spans="1:6" ht="18.75" x14ac:dyDescent="0.3">
      <c r="A270" s="1" t="s">
        <v>441</v>
      </c>
      <c r="B270" s="1" t="s">
        <v>442</v>
      </c>
      <c r="C270" s="3">
        <v>0</v>
      </c>
      <c r="D270" s="3"/>
      <c r="E270" s="3"/>
      <c r="F270" s="2">
        <f t="shared" si="4"/>
        <v>0</v>
      </c>
    </row>
    <row r="271" spans="1:6" ht="18.75" x14ac:dyDescent="0.3">
      <c r="A271" s="1" t="s">
        <v>443</v>
      </c>
      <c r="B271" s="1" t="s">
        <v>444</v>
      </c>
      <c r="C271" s="3">
        <v>3375</v>
      </c>
      <c r="D271" s="3"/>
      <c r="E271" s="3"/>
      <c r="F271" s="2">
        <f t="shared" si="4"/>
        <v>3375</v>
      </c>
    </row>
    <row r="272" spans="1:6" ht="18.75" x14ac:dyDescent="0.3">
      <c r="A272" s="1" t="s">
        <v>445</v>
      </c>
      <c r="B272" s="1" t="s">
        <v>446</v>
      </c>
      <c r="C272" s="3">
        <v>0</v>
      </c>
      <c r="D272" s="3"/>
      <c r="E272" s="3"/>
      <c r="F272" s="2">
        <f t="shared" si="4"/>
        <v>0</v>
      </c>
    </row>
    <row r="273" spans="1:6" ht="18.75" x14ac:dyDescent="0.3">
      <c r="A273" s="1" t="s">
        <v>447</v>
      </c>
      <c r="B273" s="1" t="s">
        <v>448</v>
      </c>
      <c r="C273" s="3">
        <v>0</v>
      </c>
      <c r="D273" s="3"/>
      <c r="E273" s="3"/>
      <c r="F273" s="2">
        <f t="shared" si="4"/>
        <v>0</v>
      </c>
    </row>
    <row r="274" spans="1:6" ht="18.75" x14ac:dyDescent="0.3">
      <c r="A274" s="1" t="s">
        <v>449</v>
      </c>
      <c r="B274" s="1" t="s">
        <v>450</v>
      </c>
      <c r="C274" s="3">
        <v>0</v>
      </c>
      <c r="D274" s="3"/>
      <c r="E274" s="3"/>
      <c r="F274" s="2">
        <f t="shared" si="4"/>
        <v>0</v>
      </c>
    </row>
    <row r="275" spans="1:6" ht="18.75" x14ac:dyDescent="0.3">
      <c r="A275" s="1"/>
      <c r="B275" s="1"/>
      <c r="C275" s="3"/>
      <c r="D275" s="3"/>
      <c r="E275" s="3"/>
      <c r="F275" s="2"/>
    </row>
    <row r="276" spans="1:6" ht="18.75" x14ac:dyDescent="0.3">
      <c r="A276" s="4" t="s">
        <v>0</v>
      </c>
      <c r="B276" s="4" t="s">
        <v>1</v>
      </c>
      <c r="C276" s="5" t="s">
        <v>2</v>
      </c>
      <c r="D276" s="6" t="s">
        <v>3</v>
      </c>
      <c r="E276" s="6" t="s">
        <v>4</v>
      </c>
      <c r="F276" s="5" t="s">
        <v>5</v>
      </c>
    </row>
    <row r="277" spans="1:6" ht="18.75" x14ac:dyDescent="0.3">
      <c r="A277" s="1" t="s">
        <v>451</v>
      </c>
      <c r="B277" s="1" t="s">
        <v>452</v>
      </c>
      <c r="C277" s="3">
        <v>0</v>
      </c>
      <c r="D277" s="3"/>
      <c r="E277" s="3"/>
      <c r="F277" s="2">
        <f t="shared" si="4"/>
        <v>0</v>
      </c>
    </row>
    <row r="278" spans="1:6" ht="18.75" x14ac:dyDescent="0.3">
      <c r="A278" s="1" t="s">
        <v>453</v>
      </c>
      <c r="B278" s="1" t="s">
        <v>454</v>
      </c>
      <c r="C278" s="3">
        <v>15013.71</v>
      </c>
      <c r="D278" s="3"/>
      <c r="E278" s="3"/>
      <c r="F278" s="2">
        <f t="shared" si="4"/>
        <v>15013.71</v>
      </c>
    </row>
    <row r="279" spans="1:6" ht="18.75" x14ac:dyDescent="0.3">
      <c r="A279" s="1" t="s">
        <v>455</v>
      </c>
      <c r="B279" s="1" t="s">
        <v>456</v>
      </c>
      <c r="C279" s="3">
        <v>25910</v>
      </c>
      <c r="D279" s="3"/>
      <c r="E279" s="3"/>
      <c r="F279" s="2">
        <f t="shared" si="4"/>
        <v>25910</v>
      </c>
    </row>
    <row r="280" spans="1:6" ht="18.75" x14ac:dyDescent="0.3">
      <c r="A280" s="1" t="s">
        <v>457</v>
      </c>
      <c r="B280" s="1" t="s">
        <v>458</v>
      </c>
      <c r="C280" s="3">
        <v>679233.32</v>
      </c>
      <c r="D280" s="3"/>
      <c r="E280" s="3"/>
      <c r="F280" s="2">
        <f t="shared" si="4"/>
        <v>679233.32</v>
      </c>
    </row>
    <row r="281" spans="1:6" ht="18.75" x14ac:dyDescent="0.3">
      <c r="A281" s="1" t="s">
        <v>459</v>
      </c>
      <c r="B281" s="1" t="s">
        <v>460</v>
      </c>
      <c r="C281" s="3">
        <v>928627.97</v>
      </c>
      <c r="D281" s="3"/>
      <c r="E281" s="3"/>
      <c r="F281" s="2">
        <f t="shared" si="4"/>
        <v>928627.97</v>
      </c>
    </row>
    <row r="282" spans="1:6" ht="18.75" x14ac:dyDescent="0.3">
      <c r="A282" s="1" t="s">
        <v>461</v>
      </c>
      <c r="B282" s="1" t="s">
        <v>462</v>
      </c>
      <c r="C282" s="3">
        <v>0</v>
      </c>
      <c r="D282" s="3"/>
      <c r="E282" s="3">
        <v>306156.03999999998</v>
      </c>
      <c r="F282" s="2">
        <f t="shared" si="4"/>
        <v>306156.03999999998</v>
      </c>
    </row>
    <row r="283" spans="1:6" ht="18.75" x14ac:dyDescent="0.3">
      <c r="A283" s="1" t="s">
        <v>463</v>
      </c>
      <c r="B283" s="1" t="s">
        <v>464</v>
      </c>
      <c r="C283" s="3">
        <v>6181365.46</v>
      </c>
      <c r="D283" s="3"/>
      <c r="E283" s="3"/>
      <c r="F283" s="2">
        <f t="shared" si="4"/>
        <v>6181365.46</v>
      </c>
    </row>
    <row r="284" spans="1:6" ht="18.75" x14ac:dyDescent="0.3">
      <c r="A284" s="1" t="s">
        <v>465</v>
      </c>
      <c r="B284" s="1" t="s">
        <v>466</v>
      </c>
      <c r="C284" s="3">
        <v>0</v>
      </c>
      <c r="D284" s="3"/>
      <c r="E284" s="3"/>
      <c r="F284" s="2">
        <f t="shared" si="4"/>
        <v>0</v>
      </c>
    </row>
    <row r="285" spans="1:6" ht="18.75" x14ac:dyDescent="0.3">
      <c r="A285" s="1" t="s">
        <v>467</v>
      </c>
      <c r="B285" s="1" t="s">
        <v>468</v>
      </c>
      <c r="C285" s="3">
        <v>0</v>
      </c>
      <c r="D285" s="3"/>
      <c r="E285" s="3"/>
      <c r="F285" s="2">
        <f t="shared" si="4"/>
        <v>0</v>
      </c>
    </row>
    <row r="286" spans="1:6" ht="18.75" x14ac:dyDescent="0.3">
      <c r="A286" s="1" t="s">
        <v>469</v>
      </c>
      <c r="B286" s="1" t="s">
        <v>470</v>
      </c>
      <c r="C286" s="3">
        <v>0</v>
      </c>
      <c r="D286" s="3"/>
      <c r="E286" s="3"/>
      <c r="F286" s="2">
        <f t="shared" si="4"/>
        <v>0</v>
      </c>
    </row>
    <row r="287" spans="1:6" ht="18.75" x14ac:dyDescent="0.3">
      <c r="A287" s="1" t="s">
        <v>471</v>
      </c>
      <c r="B287" s="1" t="s">
        <v>472</v>
      </c>
      <c r="C287" s="3">
        <v>1971923.17</v>
      </c>
      <c r="D287" s="3"/>
      <c r="E287" s="3">
        <v>861392.23</v>
      </c>
      <c r="F287" s="2">
        <f t="shared" si="4"/>
        <v>2833315.4</v>
      </c>
    </row>
    <row r="288" spans="1:6" ht="18.75" x14ac:dyDescent="0.3">
      <c r="A288" s="1" t="s">
        <v>473</v>
      </c>
      <c r="B288" s="1" t="s">
        <v>474</v>
      </c>
      <c r="C288" s="3">
        <v>0</v>
      </c>
      <c r="D288" s="3"/>
      <c r="E288" s="3"/>
      <c r="F288" s="2">
        <f t="shared" si="4"/>
        <v>0</v>
      </c>
    </row>
    <row r="289" spans="1:6" ht="18.75" x14ac:dyDescent="0.3">
      <c r="A289" s="1" t="s">
        <v>475</v>
      </c>
      <c r="B289" s="1" t="s">
        <v>476</v>
      </c>
      <c r="C289" s="3">
        <v>0</v>
      </c>
      <c r="D289" s="3"/>
      <c r="E289" s="3"/>
      <c r="F289" s="2">
        <f t="shared" si="4"/>
        <v>0</v>
      </c>
    </row>
    <row r="290" spans="1:6" ht="18.75" x14ac:dyDescent="0.3">
      <c r="A290" s="1" t="s">
        <v>477</v>
      </c>
      <c r="B290" s="1" t="s">
        <v>478</v>
      </c>
      <c r="C290" s="3">
        <v>0</v>
      </c>
      <c r="D290" s="3"/>
      <c r="E290" s="3">
        <v>4920.6000000000004</v>
      </c>
      <c r="F290" s="2">
        <f t="shared" si="4"/>
        <v>4920.6000000000004</v>
      </c>
    </row>
    <row r="291" spans="1:6" ht="18.75" x14ac:dyDescent="0.3">
      <c r="A291" s="1" t="s">
        <v>479</v>
      </c>
      <c r="B291" s="1" t="s">
        <v>480</v>
      </c>
      <c r="C291" s="3">
        <v>1748783.6</v>
      </c>
      <c r="D291" s="3"/>
      <c r="E291" s="3"/>
      <c r="F291" s="2">
        <f t="shared" si="4"/>
        <v>1748783.6</v>
      </c>
    </row>
    <row r="292" spans="1:6" ht="18.75" x14ac:dyDescent="0.3">
      <c r="A292" s="1" t="s">
        <v>1001</v>
      </c>
      <c r="B292" s="1" t="s">
        <v>1002</v>
      </c>
      <c r="C292" s="3">
        <v>0</v>
      </c>
      <c r="D292" s="3"/>
      <c r="E292" s="3"/>
      <c r="F292" s="2">
        <f t="shared" si="4"/>
        <v>0</v>
      </c>
    </row>
    <row r="293" spans="1:6" ht="18.75" x14ac:dyDescent="0.3">
      <c r="A293" s="1" t="s">
        <v>481</v>
      </c>
      <c r="B293" s="1" t="s">
        <v>482</v>
      </c>
      <c r="C293" s="3">
        <v>0</v>
      </c>
      <c r="D293" s="3"/>
      <c r="E293" s="3"/>
      <c r="F293" s="2">
        <f t="shared" si="4"/>
        <v>0</v>
      </c>
    </row>
    <row r="294" spans="1:6" ht="18.75" x14ac:dyDescent="0.3">
      <c r="A294" s="1" t="s">
        <v>483</v>
      </c>
      <c r="B294" s="1" t="s">
        <v>484</v>
      </c>
      <c r="C294" s="3">
        <v>0</v>
      </c>
      <c r="D294" s="3"/>
      <c r="E294" s="3"/>
      <c r="F294" s="2">
        <f t="shared" si="4"/>
        <v>0</v>
      </c>
    </row>
    <row r="295" spans="1:6" ht="18.75" x14ac:dyDescent="0.3">
      <c r="A295" s="1" t="s">
        <v>485</v>
      </c>
      <c r="B295" s="1" t="s">
        <v>486</v>
      </c>
      <c r="C295" s="3">
        <v>36344</v>
      </c>
      <c r="D295" s="3"/>
      <c r="E295" s="3"/>
      <c r="F295" s="2">
        <f t="shared" si="4"/>
        <v>36344</v>
      </c>
    </row>
    <row r="296" spans="1:6" ht="18.75" x14ac:dyDescent="0.3">
      <c r="A296" s="1" t="s">
        <v>487</v>
      </c>
      <c r="B296" s="1" t="s">
        <v>488</v>
      </c>
      <c r="C296" s="3">
        <v>0</v>
      </c>
      <c r="D296" s="3"/>
      <c r="E296" s="3"/>
      <c r="F296" s="2">
        <f t="shared" si="4"/>
        <v>0</v>
      </c>
    </row>
    <row r="297" spans="1:6" ht="18.75" x14ac:dyDescent="0.3">
      <c r="A297" s="1" t="s">
        <v>489</v>
      </c>
      <c r="B297" s="1" t="s">
        <v>490</v>
      </c>
      <c r="C297" s="3">
        <v>284814.57</v>
      </c>
      <c r="D297" s="3"/>
      <c r="E297" s="3"/>
      <c r="F297" s="2">
        <f t="shared" si="4"/>
        <v>284814.57</v>
      </c>
    </row>
    <row r="298" spans="1:6" ht="18.75" x14ac:dyDescent="0.3">
      <c r="A298" s="1" t="s">
        <v>491</v>
      </c>
      <c r="B298" s="1" t="s">
        <v>492</v>
      </c>
      <c r="C298" s="3">
        <v>157871.99</v>
      </c>
      <c r="D298" s="3"/>
      <c r="E298" s="3"/>
      <c r="F298" s="2">
        <f t="shared" si="4"/>
        <v>157871.99</v>
      </c>
    </row>
    <row r="299" spans="1:6" ht="18.75" x14ac:dyDescent="0.3">
      <c r="A299" s="1" t="s">
        <v>493</v>
      </c>
      <c r="B299" s="1" t="s">
        <v>494</v>
      </c>
      <c r="C299" s="3">
        <v>0</v>
      </c>
      <c r="D299" s="3"/>
      <c r="E299" s="3"/>
      <c r="F299" s="2">
        <f t="shared" si="4"/>
        <v>0</v>
      </c>
    </row>
    <row r="300" spans="1:6" ht="18.75" x14ac:dyDescent="0.3">
      <c r="A300" s="1" t="s">
        <v>495</v>
      </c>
      <c r="B300" s="1" t="s">
        <v>496</v>
      </c>
      <c r="C300" s="3">
        <v>0</v>
      </c>
      <c r="D300" s="3"/>
      <c r="E300" s="3"/>
      <c r="F300" s="2">
        <f t="shared" si="4"/>
        <v>0</v>
      </c>
    </row>
    <row r="301" spans="1:6" ht="18.75" x14ac:dyDescent="0.3">
      <c r="A301" s="1" t="s">
        <v>497</v>
      </c>
      <c r="B301" s="1" t="s">
        <v>498</v>
      </c>
      <c r="C301" s="3">
        <v>481618.94</v>
      </c>
      <c r="D301" s="3"/>
      <c r="E301" s="3"/>
      <c r="F301" s="2">
        <f t="shared" si="4"/>
        <v>481618.94</v>
      </c>
    </row>
    <row r="302" spans="1:6" ht="18.75" x14ac:dyDescent="0.3">
      <c r="A302" s="1" t="s">
        <v>499</v>
      </c>
      <c r="B302" s="1" t="s">
        <v>500</v>
      </c>
      <c r="C302" s="3">
        <v>0</v>
      </c>
      <c r="D302" s="3"/>
      <c r="E302" s="3"/>
      <c r="F302" s="2">
        <f t="shared" ref="F302:F371" si="5">+C302-D302+E302</f>
        <v>0</v>
      </c>
    </row>
    <row r="303" spans="1:6" ht="18.75" x14ac:dyDescent="0.3">
      <c r="A303" s="1" t="s">
        <v>501</v>
      </c>
      <c r="B303" s="1" t="s">
        <v>502</v>
      </c>
      <c r="C303" s="3">
        <v>434430.01</v>
      </c>
      <c r="D303" s="3"/>
      <c r="E303" s="3"/>
      <c r="F303" s="2">
        <f t="shared" si="5"/>
        <v>434430.01</v>
      </c>
    </row>
    <row r="304" spans="1:6" ht="18.75" x14ac:dyDescent="0.3">
      <c r="A304" s="1" t="s">
        <v>503</v>
      </c>
      <c r="B304" s="1" t="s">
        <v>504</v>
      </c>
      <c r="C304" s="3">
        <v>0</v>
      </c>
      <c r="D304" s="3"/>
      <c r="E304" s="3"/>
      <c r="F304" s="2">
        <f t="shared" si="5"/>
        <v>0</v>
      </c>
    </row>
    <row r="305" spans="1:6" ht="18.75" x14ac:dyDescent="0.3">
      <c r="A305" s="1" t="s">
        <v>505</v>
      </c>
      <c r="B305" s="1" t="s">
        <v>506</v>
      </c>
      <c r="C305" s="3">
        <v>0</v>
      </c>
      <c r="D305" s="3"/>
      <c r="E305" s="3"/>
      <c r="F305" s="2">
        <f t="shared" si="5"/>
        <v>0</v>
      </c>
    </row>
    <row r="306" spans="1:6" ht="18.75" x14ac:dyDescent="0.3">
      <c r="A306" s="1" t="s">
        <v>507</v>
      </c>
      <c r="B306" s="1" t="s">
        <v>508</v>
      </c>
      <c r="C306" s="3">
        <v>0</v>
      </c>
      <c r="D306" s="3"/>
      <c r="E306" s="3"/>
      <c r="F306" s="2">
        <f t="shared" si="5"/>
        <v>0</v>
      </c>
    </row>
    <row r="307" spans="1:6" ht="18.75" x14ac:dyDescent="0.3">
      <c r="A307" s="1" t="s">
        <v>509</v>
      </c>
      <c r="B307" s="1" t="s">
        <v>510</v>
      </c>
      <c r="C307" s="3">
        <v>305689.12</v>
      </c>
      <c r="D307" s="3"/>
      <c r="E307" s="3"/>
      <c r="F307" s="2">
        <f t="shared" si="5"/>
        <v>305689.12</v>
      </c>
    </row>
    <row r="308" spans="1:6" ht="18.75" x14ac:dyDescent="0.3">
      <c r="A308" s="1" t="s">
        <v>511</v>
      </c>
      <c r="B308" s="1" t="s">
        <v>512</v>
      </c>
      <c r="C308" s="3">
        <v>0</v>
      </c>
      <c r="D308" s="3"/>
      <c r="E308" s="3"/>
      <c r="F308" s="2">
        <f t="shared" si="5"/>
        <v>0</v>
      </c>
    </row>
    <row r="309" spans="1:6" ht="18.75" x14ac:dyDescent="0.3">
      <c r="A309" s="1" t="s">
        <v>513</v>
      </c>
      <c r="B309" s="1" t="s">
        <v>514</v>
      </c>
      <c r="C309" s="3">
        <v>0</v>
      </c>
      <c r="D309" s="3"/>
      <c r="E309" s="3"/>
      <c r="F309" s="2">
        <f t="shared" si="5"/>
        <v>0</v>
      </c>
    </row>
    <row r="310" spans="1:6" ht="18.75" x14ac:dyDescent="0.3">
      <c r="A310" s="1" t="s">
        <v>515</v>
      </c>
      <c r="B310" s="1" t="s">
        <v>516</v>
      </c>
      <c r="C310" s="3">
        <v>40000.01</v>
      </c>
      <c r="D310" s="3"/>
      <c r="E310" s="3"/>
      <c r="F310" s="2">
        <f t="shared" si="5"/>
        <v>40000.01</v>
      </c>
    </row>
    <row r="311" spans="1:6" ht="18.75" x14ac:dyDescent="0.3">
      <c r="A311" s="1" t="s">
        <v>517</v>
      </c>
      <c r="B311" s="1" t="s">
        <v>518</v>
      </c>
      <c r="C311" s="3">
        <v>0</v>
      </c>
      <c r="D311" s="3"/>
      <c r="E311" s="3"/>
      <c r="F311" s="2">
        <f t="shared" si="5"/>
        <v>0</v>
      </c>
    </row>
    <row r="312" spans="1:6" ht="18.75" x14ac:dyDescent="0.3">
      <c r="A312" s="1" t="s">
        <v>519</v>
      </c>
      <c r="B312" s="1" t="s">
        <v>520</v>
      </c>
      <c r="C312" s="3">
        <v>40000.01</v>
      </c>
      <c r="D312" s="3"/>
      <c r="E312" s="3"/>
      <c r="F312" s="2">
        <f t="shared" si="5"/>
        <v>40000.01</v>
      </c>
    </row>
    <row r="313" spans="1:6" ht="18.75" x14ac:dyDescent="0.3">
      <c r="A313" s="1" t="s">
        <v>521</v>
      </c>
      <c r="B313" s="1" t="s">
        <v>522</v>
      </c>
      <c r="C313" s="3">
        <v>0</v>
      </c>
      <c r="D313" s="3"/>
      <c r="E313" s="3"/>
      <c r="F313" s="2">
        <f t="shared" si="5"/>
        <v>0</v>
      </c>
    </row>
    <row r="314" spans="1:6" ht="18.75" x14ac:dyDescent="0.3">
      <c r="A314" s="1" t="s">
        <v>1194</v>
      </c>
      <c r="B314" s="1" t="s">
        <v>1195</v>
      </c>
      <c r="C314" s="3">
        <v>673089.37</v>
      </c>
      <c r="D314" s="3">
        <v>673089.37</v>
      </c>
      <c r="E314" s="3"/>
      <c r="F314" s="2">
        <f t="shared" si="5"/>
        <v>0</v>
      </c>
    </row>
    <row r="315" spans="1:6" ht="18.75" x14ac:dyDescent="0.3">
      <c r="A315" s="1" t="s">
        <v>1196</v>
      </c>
      <c r="B315" s="1" t="s">
        <v>1197</v>
      </c>
      <c r="C315" s="3">
        <v>0</v>
      </c>
      <c r="D315" s="3"/>
      <c r="E315" s="3"/>
      <c r="F315" s="2">
        <f t="shared" si="5"/>
        <v>0</v>
      </c>
    </row>
    <row r="316" spans="1:6" ht="18.75" x14ac:dyDescent="0.3">
      <c r="A316" s="1" t="s">
        <v>523</v>
      </c>
      <c r="B316" s="1" t="s">
        <v>524</v>
      </c>
      <c r="C316" s="3">
        <v>0</v>
      </c>
      <c r="D316" s="3"/>
      <c r="E316" s="3"/>
      <c r="F316" s="2">
        <f t="shared" si="5"/>
        <v>0</v>
      </c>
    </row>
    <row r="317" spans="1:6" ht="18.75" x14ac:dyDescent="0.3">
      <c r="A317" s="1" t="s">
        <v>525</v>
      </c>
      <c r="B317" s="1" t="s">
        <v>526</v>
      </c>
      <c r="C317" s="3">
        <v>8120</v>
      </c>
      <c r="D317" s="3">
        <v>282661.92</v>
      </c>
      <c r="E317" s="3">
        <v>282661.92</v>
      </c>
      <c r="F317" s="2">
        <f t="shared" si="5"/>
        <v>8120</v>
      </c>
    </row>
    <row r="318" spans="1:6" ht="18.75" x14ac:dyDescent="0.3">
      <c r="A318" s="1" t="s">
        <v>527</v>
      </c>
      <c r="B318" s="1" t="s">
        <v>528</v>
      </c>
      <c r="C318" s="3">
        <v>0</v>
      </c>
      <c r="D318" s="3"/>
      <c r="E318" s="3"/>
      <c r="F318" s="2">
        <f t="shared" si="5"/>
        <v>0</v>
      </c>
    </row>
    <row r="319" spans="1:6" ht="18.75" x14ac:dyDescent="0.3">
      <c r="A319" s="1" t="s">
        <v>529</v>
      </c>
      <c r="B319" s="1" t="s">
        <v>530</v>
      </c>
      <c r="C319" s="3">
        <v>0</v>
      </c>
      <c r="D319" s="3"/>
      <c r="E319" s="3"/>
      <c r="F319" s="2">
        <f t="shared" si="5"/>
        <v>0</v>
      </c>
    </row>
    <row r="320" spans="1:6" ht="18.75" x14ac:dyDescent="0.3">
      <c r="A320" s="1" t="s">
        <v>531</v>
      </c>
      <c r="B320" s="1" t="s">
        <v>532</v>
      </c>
      <c r="C320" s="3">
        <v>0</v>
      </c>
      <c r="D320" s="3"/>
      <c r="E320" s="3"/>
      <c r="F320" s="2">
        <f t="shared" si="5"/>
        <v>0</v>
      </c>
    </row>
    <row r="321" spans="1:6" ht="18.75" x14ac:dyDescent="0.3">
      <c r="A321" s="1" t="s">
        <v>533</v>
      </c>
      <c r="B321" s="1" t="s">
        <v>534</v>
      </c>
      <c r="C321" s="3">
        <v>0</v>
      </c>
      <c r="D321" s="3"/>
      <c r="E321" s="3"/>
      <c r="F321" s="2">
        <f t="shared" si="5"/>
        <v>0</v>
      </c>
    </row>
    <row r="322" spans="1:6" ht="18.75" x14ac:dyDescent="0.3">
      <c r="A322" s="1" t="s">
        <v>535</v>
      </c>
      <c r="B322" s="1" t="s">
        <v>536</v>
      </c>
      <c r="C322" s="3">
        <v>0</v>
      </c>
      <c r="D322" s="3"/>
      <c r="E322" s="3"/>
      <c r="F322" s="2">
        <f t="shared" si="5"/>
        <v>0</v>
      </c>
    </row>
    <row r="323" spans="1:6" ht="18.75" x14ac:dyDescent="0.3">
      <c r="A323" s="1"/>
      <c r="B323" s="1"/>
      <c r="C323" s="3"/>
      <c r="D323" s="3"/>
      <c r="E323" s="3"/>
      <c r="F323" s="2"/>
    </row>
    <row r="324" spans="1:6" ht="18.75" x14ac:dyDescent="0.3">
      <c r="A324" s="4" t="s">
        <v>0</v>
      </c>
      <c r="B324" s="4" t="s">
        <v>1</v>
      </c>
      <c r="C324" s="5" t="s">
        <v>2</v>
      </c>
      <c r="D324" s="6" t="s">
        <v>3</v>
      </c>
      <c r="E324" s="6" t="s">
        <v>4</v>
      </c>
      <c r="F324" s="5" t="s">
        <v>5</v>
      </c>
    </row>
    <row r="325" spans="1:6" ht="18.75" x14ac:dyDescent="0.3">
      <c r="A325" s="1" t="s">
        <v>537</v>
      </c>
      <c r="B325" s="1" t="s">
        <v>538</v>
      </c>
      <c r="C325" s="3">
        <v>1325000</v>
      </c>
      <c r="D325" s="3">
        <v>1325000</v>
      </c>
      <c r="E325" s="3">
        <v>657840</v>
      </c>
      <c r="F325" s="2">
        <f t="shared" si="5"/>
        <v>657840</v>
      </c>
    </row>
    <row r="326" spans="1:6" ht="18.75" x14ac:dyDescent="0.3">
      <c r="A326" s="1" t="s">
        <v>539</v>
      </c>
      <c r="B326" s="1" t="s">
        <v>540</v>
      </c>
      <c r="C326" s="3">
        <v>4896082.82</v>
      </c>
      <c r="D326" s="3"/>
      <c r="E326" s="3"/>
      <c r="F326" s="2">
        <f t="shared" si="5"/>
        <v>4896082.82</v>
      </c>
    </row>
    <row r="327" spans="1:6" ht="18.75" x14ac:dyDescent="0.3">
      <c r="A327" s="1" t="s">
        <v>541</v>
      </c>
      <c r="B327" s="1" t="s">
        <v>542</v>
      </c>
      <c r="C327" s="3">
        <v>317679.06</v>
      </c>
      <c r="D327" s="3"/>
      <c r="E327" s="3"/>
      <c r="F327" s="2">
        <f t="shared" si="5"/>
        <v>317679.06</v>
      </c>
    </row>
    <row r="328" spans="1:6" ht="18.75" x14ac:dyDescent="0.3">
      <c r="A328" s="1" t="s">
        <v>543</v>
      </c>
      <c r="B328" s="1" t="s">
        <v>544</v>
      </c>
      <c r="C328" s="3">
        <v>2487432.92</v>
      </c>
      <c r="D328" s="3"/>
      <c r="E328" s="3"/>
      <c r="F328" s="2">
        <f t="shared" si="5"/>
        <v>2487432.92</v>
      </c>
    </row>
    <row r="329" spans="1:6" ht="18.75" x14ac:dyDescent="0.3">
      <c r="A329" s="1" t="s">
        <v>545</v>
      </c>
      <c r="B329" s="1" t="s">
        <v>546</v>
      </c>
      <c r="C329" s="3">
        <v>0</v>
      </c>
      <c r="D329" s="3"/>
      <c r="E329" s="3"/>
      <c r="F329" s="2">
        <f t="shared" si="5"/>
        <v>0</v>
      </c>
    </row>
    <row r="330" spans="1:6" ht="18.75" x14ac:dyDescent="0.3">
      <c r="A330" s="1" t="s">
        <v>547</v>
      </c>
      <c r="B330" s="1" t="s">
        <v>548</v>
      </c>
      <c r="C330" s="3">
        <v>14999.57</v>
      </c>
      <c r="D330" s="3"/>
      <c r="E330" s="3"/>
      <c r="F330" s="2">
        <f t="shared" si="5"/>
        <v>14999.57</v>
      </c>
    </row>
    <row r="331" spans="1:6" ht="18.75" x14ac:dyDescent="0.3">
      <c r="A331" s="1" t="s">
        <v>549</v>
      </c>
      <c r="B331" s="1" t="s">
        <v>550</v>
      </c>
      <c r="C331" s="3">
        <v>0</v>
      </c>
      <c r="D331" s="3"/>
      <c r="E331" s="3"/>
      <c r="F331" s="2">
        <f t="shared" si="5"/>
        <v>0</v>
      </c>
    </row>
    <row r="332" spans="1:6" ht="18.75" x14ac:dyDescent="0.3">
      <c r="A332" s="1" t="s">
        <v>551</v>
      </c>
      <c r="B332" s="1" t="s">
        <v>552</v>
      </c>
      <c r="C332" s="3">
        <v>0</v>
      </c>
      <c r="D332" s="3"/>
      <c r="E332" s="3"/>
      <c r="F332" s="2">
        <f t="shared" si="5"/>
        <v>0</v>
      </c>
    </row>
    <row r="333" spans="1:6" ht="18.75" x14ac:dyDescent="0.3">
      <c r="A333" s="1" t="s">
        <v>553</v>
      </c>
      <c r="B333" s="1" t="s">
        <v>554</v>
      </c>
      <c r="C333" s="3">
        <v>0</v>
      </c>
      <c r="D333" s="3"/>
      <c r="E333" s="3"/>
      <c r="F333" s="2">
        <f t="shared" si="5"/>
        <v>0</v>
      </c>
    </row>
    <row r="334" spans="1:6" ht="18.75" x14ac:dyDescent="0.3">
      <c r="A334" s="1" t="s">
        <v>555</v>
      </c>
      <c r="B334" s="1" t="s">
        <v>556</v>
      </c>
      <c r="C334" s="3">
        <v>0</v>
      </c>
      <c r="D334" s="3"/>
      <c r="E334" s="3"/>
      <c r="F334" s="2">
        <f t="shared" si="5"/>
        <v>0</v>
      </c>
    </row>
    <row r="335" spans="1:6" ht="18.75" x14ac:dyDescent="0.3">
      <c r="A335" s="1" t="s">
        <v>557</v>
      </c>
      <c r="B335" s="1" t="s">
        <v>558</v>
      </c>
      <c r="C335" s="3">
        <v>961420.34</v>
      </c>
      <c r="D335" s="3"/>
      <c r="E335" s="3"/>
      <c r="F335" s="2">
        <f t="shared" si="5"/>
        <v>961420.34</v>
      </c>
    </row>
    <row r="336" spans="1:6" ht="18.75" x14ac:dyDescent="0.3">
      <c r="A336" s="1" t="s">
        <v>559</v>
      </c>
      <c r="B336" s="1" t="s">
        <v>560</v>
      </c>
      <c r="C336" s="3">
        <v>0</v>
      </c>
      <c r="D336" s="3"/>
      <c r="E336" s="3"/>
      <c r="F336" s="2">
        <f t="shared" si="5"/>
        <v>0</v>
      </c>
    </row>
    <row r="337" spans="1:6" ht="18.75" x14ac:dyDescent="0.3">
      <c r="A337" s="1" t="s">
        <v>561</v>
      </c>
      <c r="B337" s="1" t="s">
        <v>562</v>
      </c>
      <c r="C337" s="3">
        <v>172375</v>
      </c>
      <c r="D337" s="3">
        <v>1093750</v>
      </c>
      <c r="E337" s="3">
        <v>921375</v>
      </c>
      <c r="F337" s="2">
        <f t="shared" si="5"/>
        <v>0</v>
      </c>
    </row>
    <row r="338" spans="1:6" ht="18.75" x14ac:dyDescent="0.3">
      <c r="A338" s="1" t="s">
        <v>563</v>
      </c>
      <c r="B338" s="1" t="s">
        <v>564</v>
      </c>
      <c r="C338" s="3">
        <v>0</v>
      </c>
      <c r="D338" s="3"/>
      <c r="E338" s="3"/>
      <c r="F338" s="2">
        <f t="shared" si="5"/>
        <v>0</v>
      </c>
    </row>
    <row r="339" spans="1:6" ht="18.75" x14ac:dyDescent="0.3">
      <c r="A339" s="1" t="s">
        <v>565</v>
      </c>
      <c r="B339" s="1" t="s">
        <v>566</v>
      </c>
      <c r="C339" s="3">
        <v>0</v>
      </c>
      <c r="D339" s="3"/>
      <c r="E339" s="3"/>
      <c r="F339" s="2">
        <f t="shared" si="5"/>
        <v>0</v>
      </c>
    </row>
    <row r="340" spans="1:6" ht="18.75" x14ac:dyDescent="0.3">
      <c r="A340" s="1" t="s">
        <v>567</v>
      </c>
      <c r="B340" s="1" t="s">
        <v>568</v>
      </c>
      <c r="C340" s="3">
        <v>0</v>
      </c>
      <c r="D340" s="3"/>
      <c r="E340" s="3"/>
      <c r="F340" s="2">
        <f t="shared" si="5"/>
        <v>0</v>
      </c>
    </row>
    <row r="341" spans="1:6" ht="18.75" x14ac:dyDescent="0.3">
      <c r="A341" s="1" t="s">
        <v>569</v>
      </c>
      <c r="B341" s="1" t="s">
        <v>570</v>
      </c>
      <c r="C341" s="3">
        <v>0</v>
      </c>
      <c r="D341" s="3"/>
      <c r="E341" s="3"/>
      <c r="F341" s="2">
        <f t="shared" si="5"/>
        <v>0</v>
      </c>
    </row>
    <row r="342" spans="1:6" ht="18.75" x14ac:dyDescent="0.3">
      <c r="A342" s="1" t="s">
        <v>571</v>
      </c>
      <c r="B342" s="1" t="s">
        <v>572</v>
      </c>
      <c r="C342" s="3">
        <v>0</v>
      </c>
      <c r="D342" s="3"/>
      <c r="E342" s="3"/>
      <c r="F342" s="2">
        <f t="shared" si="5"/>
        <v>0</v>
      </c>
    </row>
    <row r="343" spans="1:6" ht="18.75" x14ac:dyDescent="0.3">
      <c r="A343" s="1" t="s">
        <v>573</v>
      </c>
      <c r="B343" s="1" t="s">
        <v>574</v>
      </c>
      <c r="C343" s="3">
        <v>278280</v>
      </c>
      <c r="D343" s="3"/>
      <c r="E343" s="3"/>
      <c r="F343" s="2">
        <f t="shared" si="5"/>
        <v>278280</v>
      </c>
    </row>
    <row r="344" spans="1:6" ht="18.75" x14ac:dyDescent="0.3">
      <c r="A344" s="1" t="s">
        <v>575</v>
      </c>
      <c r="B344" s="1" t="s">
        <v>576</v>
      </c>
      <c r="C344" s="3">
        <v>0</v>
      </c>
      <c r="D344" s="3"/>
      <c r="E344" s="3"/>
      <c r="F344" s="2">
        <f t="shared" si="5"/>
        <v>0</v>
      </c>
    </row>
    <row r="345" spans="1:6" ht="18.75" x14ac:dyDescent="0.3">
      <c r="A345" s="1" t="s">
        <v>577</v>
      </c>
      <c r="B345" s="1" t="s">
        <v>578</v>
      </c>
      <c r="C345" s="3">
        <v>776514.8</v>
      </c>
      <c r="D345" s="3"/>
      <c r="E345" s="3"/>
      <c r="F345" s="2">
        <f t="shared" si="5"/>
        <v>776514.8</v>
      </c>
    </row>
    <row r="346" spans="1:6" ht="18.75" x14ac:dyDescent="0.3">
      <c r="A346" s="1" t="s">
        <v>579</v>
      </c>
      <c r="B346" s="1" t="s">
        <v>580</v>
      </c>
      <c r="C346" s="3">
        <v>0</v>
      </c>
      <c r="D346" s="3"/>
      <c r="E346" s="3"/>
      <c r="F346" s="2">
        <f t="shared" si="5"/>
        <v>0</v>
      </c>
    </row>
    <row r="347" spans="1:6" ht="18.75" x14ac:dyDescent="0.3">
      <c r="A347" s="1" t="s">
        <v>581</v>
      </c>
      <c r="B347" s="1" t="s">
        <v>582</v>
      </c>
      <c r="C347" s="3">
        <v>0</v>
      </c>
      <c r="D347" s="3"/>
      <c r="E347" s="3"/>
      <c r="F347" s="2">
        <f t="shared" si="5"/>
        <v>0</v>
      </c>
    </row>
    <row r="348" spans="1:6" ht="18.75" x14ac:dyDescent="0.3">
      <c r="A348" s="1" t="s">
        <v>583</v>
      </c>
      <c r="B348" s="1" t="s">
        <v>584</v>
      </c>
      <c r="C348" s="3">
        <v>1191000</v>
      </c>
      <c r="D348" s="3"/>
      <c r="E348" s="3"/>
      <c r="F348" s="2">
        <f t="shared" si="5"/>
        <v>1191000</v>
      </c>
    </row>
    <row r="349" spans="1:6" ht="18.75" x14ac:dyDescent="0.3">
      <c r="A349" s="1" t="s">
        <v>585</v>
      </c>
      <c r="B349" s="1" t="s">
        <v>586</v>
      </c>
      <c r="C349" s="3">
        <v>735854.42</v>
      </c>
      <c r="D349" s="3">
        <v>734473.3</v>
      </c>
      <c r="E349" s="3"/>
      <c r="F349" s="2">
        <f t="shared" si="5"/>
        <v>1381.1199999999953</v>
      </c>
    </row>
    <row r="350" spans="1:6" ht="18.75" x14ac:dyDescent="0.3">
      <c r="A350" s="1" t="s">
        <v>587</v>
      </c>
      <c r="B350" s="1" t="s">
        <v>588</v>
      </c>
      <c r="C350" s="3">
        <v>40000</v>
      </c>
      <c r="D350" s="3"/>
      <c r="E350" s="3"/>
      <c r="F350" s="2">
        <f t="shared" si="5"/>
        <v>40000</v>
      </c>
    </row>
    <row r="351" spans="1:6" ht="18.75" x14ac:dyDescent="0.3">
      <c r="A351" s="1" t="s">
        <v>589</v>
      </c>
      <c r="B351" s="1" t="s">
        <v>590</v>
      </c>
      <c r="C351" s="3">
        <v>263597.53999999998</v>
      </c>
      <c r="D351" s="3"/>
      <c r="E351" s="3"/>
      <c r="F351" s="2">
        <f t="shared" si="5"/>
        <v>263597.53999999998</v>
      </c>
    </row>
    <row r="352" spans="1:6" ht="18.75" x14ac:dyDescent="0.3">
      <c r="A352" s="1" t="s">
        <v>591</v>
      </c>
      <c r="B352" s="1" t="s">
        <v>592</v>
      </c>
      <c r="C352" s="3">
        <v>0</v>
      </c>
      <c r="D352" s="3"/>
      <c r="E352" s="3"/>
      <c r="F352" s="2">
        <f t="shared" si="5"/>
        <v>0</v>
      </c>
    </row>
    <row r="353" spans="1:6" ht="18.75" x14ac:dyDescent="0.3">
      <c r="A353" s="1" t="s">
        <v>593</v>
      </c>
      <c r="B353" s="1" t="s">
        <v>594</v>
      </c>
      <c r="C353" s="3">
        <v>15172.76</v>
      </c>
      <c r="D353" s="3"/>
      <c r="E353" s="3"/>
      <c r="F353" s="2">
        <f t="shared" si="5"/>
        <v>15172.76</v>
      </c>
    </row>
    <row r="354" spans="1:6" ht="18.75" x14ac:dyDescent="0.3">
      <c r="A354" s="1" t="s">
        <v>595</v>
      </c>
      <c r="B354" s="1" t="s">
        <v>596</v>
      </c>
      <c r="C354" s="3">
        <v>0</v>
      </c>
      <c r="D354" s="3"/>
      <c r="E354" s="3"/>
      <c r="F354" s="2">
        <f t="shared" si="5"/>
        <v>0</v>
      </c>
    </row>
    <row r="355" spans="1:6" ht="18.75" x14ac:dyDescent="0.3">
      <c r="A355" s="1" t="s">
        <v>597</v>
      </c>
      <c r="B355" s="1" t="s">
        <v>598</v>
      </c>
      <c r="C355" s="3">
        <v>84900</v>
      </c>
      <c r="D355" s="3"/>
      <c r="E355" s="3"/>
      <c r="F355" s="2">
        <f t="shared" si="5"/>
        <v>84900</v>
      </c>
    </row>
    <row r="356" spans="1:6" ht="18.75" x14ac:dyDescent="0.3">
      <c r="A356" s="1" t="s">
        <v>599</v>
      </c>
      <c r="B356" s="1" t="s">
        <v>600</v>
      </c>
      <c r="C356" s="3">
        <v>128716.49</v>
      </c>
      <c r="D356" s="3"/>
      <c r="E356" s="3"/>
      <c r="F356" s="2">
        <f t="shared" si="5"/>
        <v>128716.49</v>
      </c>
    </row>
    <row r="357" spans="1:6" ht="18.75" x14ac:dyDescent="0.3">
      <c r="A357" s="1" t="s">
        <v>601</v>
      </c>
      <c r="B357" s="1" t="s">
        <v>602</v>
      </c>
      <c r="C357" s="3">
        <v>51654</v>
      </c>
      <c r="D357" s="3"/>
      <c r="E357" s="3"/>
      <c r="F357" s="2">
        <f t="shared" si="5"/>
        <v>51654</v>
      </c>
    </row>
    <row r="358" spans="1:6" ht="18.75" x14ac:dyDescent="0.3">
      <c r="A358" s="1" t="s">
        <v>603</v>
      </c>
      <c r="B358" s="1" t="s">
        <v>604</v>
      </c>
      <c r="C358" s="3">
        <v>0</v>
      </c>
      <c r="D358" s="3"/>
      <c r="E358" s="3"/>
      <c r="F358" s="2">
        <f t="shared" si="5"/>
        <v>0</v>
      </c>
    </row>
    <row r="359" spans="1:6" ht="18.75" x14ac:dyDescent="0.3">
      <c r="A359" s="1" t="s">
        <v>605</v>
      </c>
      <c r="B359" s="1" t="s">
        <v>606</v>
      </c>
      <c r="C359" s="3">
        <v>0</v>
      </c>
      <c r="D359" s="3"/>
      <c r="E359" s="3"/>
      <c r="F359" s="2">
        <f t="shared" si="5"/>
        <v>0</v>
      </c>
    </row>
    <row r="360" spans="1:6" ht="18.75" x14ac:dyDescent="0.3">
      <c r="A360" s="1" t="s">
        <v>607</v>
      </c>
      <c r="B360" s="1" t="s">
        <v>608</v>
      </c>
      <c r="C360" s="3">
        <v>0</v>
      </c>
      <c r="D360" s="3"/>
      <c r="E360" s="3"/>
      <c r="F360" s="2">
        <f t="shared" si="5"/>
        <v>0</v>
      </c>
    </row>
    <row r="361" spans="1:6" ht="18.75" x14ac:dyDescent="0.3">
      <c r="A361" s="1" t="s">
        <v>609</v>
      </c>
      <c r="B361" s="1" t="s">
        <v>610</v>
      </c>
      <c r="C361" s="3">
        <v>0</v>
      </c>
      <c r="D361" s="3"/>
      <c r="E361" s="3"/>
      <c r="F361" s="2">
        <f t="shared" si="5"/>
        <v>0</v>
      </c>
    </row>
    <row r="362" spans="1:6" ht="18.75" x14ac:dyDescent="0.3">
      <c r="A362" s="1" t="s">
        <v>611</v>
      </c>
      <c r="B362" s="1" t="s">
        <v>612</v>
      </c>
      <c r="C362" s="3">
        <v>119458.4</v>
      </c>
      <c r="D362" s="3"/>
      <c r="E362" s="3"/>
      <c r="F362" s="2">
        <f t="shared" si="5"/>
        <v>119458.4</v>
      </c>
    </row>
    <row r="363" spans="1:6" ht="18.75" x14ac:dyDescent="0.3">
      <c r="A363" s="1" t="s">
        <v>613</v>
      </c>
      <c r="B363" s="1" t="s">
        <v>614</v>
      </c>
      <c r="C363" s="3">
        <v>284332.79999999999</v>
      </c>
      <c r="D363" s="3"/>
      <c r="E363" s="3"/>
      <c r="F363" s="2">
        <f t="shared" si="5"/>
        <v>284332.79999999999</v>
      </c>
    </row>
    <row r="364" spans="1:6" ht="18.75" x14ac:dyDescent="0.3">
      <c r="A364" s="1" t="s">
        <v>615</v>
      </c>
      <c r="B364" s="1" t="s">
        <v>616</v>
      </c>
      <c r="C364" s="3">
        <v>0</v>
      </c>
      <c r="D364" s="3"/>
      <c r="E364" s="3"/>
      <c r="F364" s="2">
        <f t="shared" si="5"/>
        <v>0</v>
      </c>
    </row>
    <row r="365" spans="1:6" ht="18.75" x14ac:dyDescent="0.3">
      <c r="A365" s="1" t="s">
        <v>617</v>
      </c>
      <c r="B365" s="1" t="s">
        <v>946</v>
      </c>
      <c r="C365" s="3">
        <v>73168</v>
      </c>
      <c r="D365" s="3"/>
      <c r="E365" s="3"/>
      <c r="F365" s="2">
        <f t="shared" si="5"/>
        <v>73168</v>
      </c>
    </row>
    <row r="366" spans="1:6" ht="18.75" x14ac:dyDescent="0.3">
      <c r="A366" s="1" t="s">
        <v>618</v>
      </c>
      <c r="B366" s="1" t="s">
        <v>619</v>
      </c>
      <c r="C366" s="3">
        <v>0</v>
      </c>
      <c r="D366" s="3"/>
      <c r="E366" s="3"/>
      <c r="F366" s="2">
        <f t="shared" si="5"/>
        <v>0</v>
      </c>
    </row>
    <row r="367" spans="1:6" ht="18.75" x14ac:dyDescent="0.3">
      <c r="A367" s="1" t="s">
        <v>620</v>
      </c>
      <c r="B367" s="1" t="s">
        <v>621</v>
      </c>
      <c r="C367" s="3">
        <v>19647</v>
      </c>
      <c r="D367" s="3"/>
      <c r="E367" s="3"/>
      <c r="F367" s="2">
        <f t="shared" si="5"/>
        <v>19647</v>
      </c>
    </row>
    <row r="368" spans="1:6" ht="18.75" x14ac:dyDescent="0.3">
      <c r="A368" s="1" t="s">
        <v>622</v>
      </c>
      <c r="B368" s="1" t="s">
        <v>623</v>
      </c>
      <c r="C368" s="3">
        <v>241087.2</v>
      </c>
      <c r="D368" s="3">
        <v>150096</v>
      </c>
      <c r="E368" s="3"/>
      <c r="F368" s="2">
        <f t="shared" si="5"/>
        <v>90991.200000000012</v>
      </c>
    </row>
    <row r="369" spans="1:6" ht="18.75" x14ac:dyDescent="0.3">
      <c r="A369" s="1"/>
      <c r="B369" s="1"/>
      <c r="C369" s="3"/>
      <c r="D369" s="3"/>
      <c r="E369" s="3"/>
      <c r="F369" s="2"/>
    </row>
    <row r="370" spans="1:6" ht="18.75" x14ac:dyDescent="0.3">
      <c r="A370" s="4" t="s">
        <v>0</v>
      </c>
      <c r="B370" s="4" t="s">
        <v>1</v>
      </c>
      <c r="C370" s="5" t="s">
        <v>2</v>
      </c>
      <c r="D370" s="6" t="s">
        <v>3</v>
      </c>
      <c r="E370" s="6" t="s">
        <v>4</v>
      </c>
      <c r="F370" s="5" t="s">
        <v>5</v>
      </c>
    </row>
    <row r="371" spans="1:6" ht="18.75" x14ac:dyDescent="0.3">
      <c r="A371" s="1" t="s">
        <v>624</v>
      </c>
      <c r="B371" s="1" t="s">
        <v>625</v>
      </c>
      <c r="C371" s="3">
        <v>0</v>
      </c>
      <c r="D371" s="3"/>
      <c r="E371" s="3"/>
      <c r="F371" s="2">
        <f t="shared" si="5"/>
        <v>0</v>
      </c>
    </row>
    <row r="372" spans="1:6" ht="18.75" x14ac:dyDescent="0.3">
      <c r="A372" s="1" t="s">
        <v>626</v>
      </c>
      <c r="B372" s="1" t="s">
        <v>627</v>
      </c>
      <c r="C372" s="3">
        <v>0</v>
      </c>
      <c r="D372" s="3"/>
      <c r="E372" s="3"/>
      <c r="F372" s="2">
        <f t="shared" ref="F372:F437" si="6">+C372-D372+E372</f>
        <v>0</v>
      </c>
    </row>
    <row r="373" spans="1:6" ht="18.75" x14ac:dyDescent="0.3">
      <c r="A373" s="1" t="s">
        <v>1067</v>
      </c>
      <c r="B373" s="1" t="s">
        <v>1068</v>
      </c>
      <c r="C373" s="3">
        <v>9.3132279666008344E-11</v>
      </c>
      <c r="D373" s="3"/>
      <c r="E373" s="3"/>
      <c r="F373" s="2">
        <f t="shared" si="6"/>
        <v>9.3132279666008344E-11</v>
      </c>
    </row>
    <row r="374" spans="1:6" ht="18.75" x14ac:dyDescent="0.3">
      <c r="A374" s="1" t="s">
        <v>628</v>
      </c>
      <c r="B374" s="1" t="s">
        <v>629</v>
      </c>
      <c r="C374" s="3">
        <v>0</v>
      </c>
      <c r="D374" s="3"/>
      <c r="E374" s="3"/>
      <c r="F374" s="2">
        <f t="shared" si="6"/>
        <v>0</v>
      </c>
    </row>
    <row r="375" spans="1:6" ht="18.75" x14ac:dyDescent="0.3">
      <c r="A375" s="1" t="s">
        <v>630</v>
      </c>
      <c r="B375" s="1" t="s">
        <v>631</v>
      </c>
      <c r="C375" s="3">
        <v>0</v>
      </c>
      <c r="D375" s="3"/>
      <c r="E375" s="3"/>
      <c r="F375" s="2">
        <f t="shared" si="6"/>
        <v>0</v>
      </c>
    </row>
    <row r="376" spans="1:6" ht="18.75" x14ac:dyDescent="0.3">
      <c r="A376" s="1" t="s">
        <v>632</v>
      </c>
      <c r="B376" s="1" t="s">
        <v>633</v>
      </c>
      <c r="C376" s="3">
        <v>0</v>
      </c>
      <c r="D376" s="3"/>
      <c r="E376" s="3"/>
      <c r="F376" s="2">
        <f t="shared" si="6"/>
        <v>0</v>
      </c>
    </row>
    <row r="377" spans="1:6" ht="18.75" x14ac:dyDescent="0.3">
      <c r="A377" s="1" t="s">
        <v>634</v>
      </c>
      <c r="B377" s="1" t="s">
        <v>635</v>
      </c>
      <c r="C377" s="3">
        <v>0</v>
      </c>
      <c r="D377" s="3"/>
      <c r="E377" s="3"/>
      <c r="F377" s="2">
        <f t="shared" si="6"/>
        <v>0</v>
      </c>
    </row>
    <row r="378" spans="1:6" ht="18.75" x14ac:dyDescent="0.3">
      <c r="A378" s="1" t="s">
        <v>636</v>
      </c>
      <c r="B378" s="1" t="s">
        <v>637</v>
      </c>
      <c r="C378" s="3">
        <v>0</v>
      </c>
      <c r="D378" s="3"/>
      <c r="E378" s="3"/>
      <c r="F378" s="2">
        <f t="shared" si="6"/>
        <v>0</v>
      </c>
    </row>
    <row r="379" spans="1:6" ht="18.75" x14ac:dyDescent="0.3">
      <c r="A379" s="1" t="s">
        <v>638</v>
      </c>
      <c r="B379" s="1" t="s">
        <v>639</v>
      </c>
      <c r="C379" s="3">
        <v>0</v>
      </c>
      <c r="D379" s="3"/>
      <c r="E379" s="3"/>
      <c r="F379" s="2">
        <f t="shared" si="6"/>
        <v>0</v>
      </c>
    </row>
    <row r="380" spans="1:6" ht="18.75" x14ac:dyDescent="0.3">
      <c r="A380" s="1" t="s">
        <v>957</v>
      </c>
      <c r="B380" s="1" t="s">
        <v>958</v>
      </c>
      <c r="C380" s="3">
        <v>11328</v>
      </c>
      <c r="D380" s="3">
        <v>11328</v>
      </c>
      <c r="E380" s="3"/>
      <c r="F380" s="2">
        <f t="shared" si="6"/>
        <v>0</v>
      </c>
    </row>
    <row r="381" spans="1:6" ht="18.75" x14ac:dyDescent="0.3">
      <c r="A381" s="1" t="s">
        <v>640</v>
      </c>
      <c r="B381" s="1" t="s">
        <v>641</v>
      </c>
      <c r="C381" s="3">
        <v>0</v>
      </c>
      <c r="D381" s="3"/>
      <c r="E381" s="3"/>
      <c r="F381" s="2">
        <f t="shared" si="6"/>
        <v>0</v>
      </c>
    </row>
    <row r="382" spans="1:6" ht="18.75" x14ac:dyDescent="0.3">
      <c r="A382" s="1" t="s">
        <v>642</v>
      </c>
      <c r="B382" s="1" t="s">
        <v>643</v>
      </c>
      <c r="C382" s="3">
        <v>0</v>
      </c>
      <c r="D382" s="3"/>
      <c r="E382" s="3"/>
      <c r="F382" s="2">
        <f t="shared" si="6"/>
        <v>0</v>
      </c>
    </row>
    <row r="383" spans="1:6" ht="18.75" x14ac:dyDescent="0.3">
      <c r="A383" s="1" t="s">
        <v>644</v>
      </c>
      <c r="B383" s="1" t="s">
        <v>645</v>
      </c>
      <c r="C383" s="3">
        <v>0</v>
      </c>
      <c r="D383" s="3"/>
      <c r="E383" s="3"/>
      <c r="F383" s="2">
        <f t="shared" si="6"/>
        <v>0</v>
      </c>
    </row>
    <row r="384" spans="1:6" ht="18.75" x14ac:dyDescent="0.3">
      <c r="A384" s="1" t="s">
        <v>646</v>
      </c>
      <c r="B384" s="1" t="s">
        <v>647</v>
      </c>
      <c r="C384" s="3">
        <v>0</v>
      </c>
      <c r="D384" s="3"/>
      <c r="E384" s="3"/>
      <c r="F384" s="2">
        <f t="shared" si="6"/>
        <v>0</v>
      </c>
    </row>
    <row r="385" spans="1:6" ht="18.75" x14ac:dyDescent="0.3">
      <c r="A385" s="1" t="s">
        <v>648</v>
      </c>
      <c r="B385" s="1" t="s">
        <v>649</v>
      </c>
      <c r="C385" s="3">
        <v>0</v>
      </c>
      <c r="D385" s="3"/>
      <c r="E385" s="3"/>
      <c r="F385" s="2">
        <f t="shared" si="6"/>
        <v>0</v>
      </c>
    </row>
    <row r="386" spans="1:6" ht="18.75" x14ac:dyDescent="0.3">
      <c r="A386" s="1" t="s">
        <v>1003</v>
      </c>
      <c r="B386" s="1" t="s">
        <v>1004</v>
      </c>
      <c r="C386" s="3">
        <v>0</v>
      </c>
      <c r="D386" s="3"/>
      <c r="E386" s="3"/>
      <c r="F386" s="2">
        <f t="shared" si="6"/>
        <v>0</v>
      </c>
    </row>
    <row r="387" spans="1:6" ht="18.75" x14ac:dyDescent="0.3">
      <c r="A387" s="1" t="s">
        <v>650</v>
      </c>
      <c r="B387" s="1" t="s">
        <v>651</v>
      </c>
      <c r="C387" s="3">
        <v>37878</v>
      </c>
      <c r="D387" s="3"/>
      <c r="E387" s="3"/>
      <c r="F387" s="2">
        <f t="shared" si="6"/>
        <v>37878</v>
      </c>
    </row>
    <row r="388" spans="1:6" ht="18.75" x14ac:dyDescent="0.3">
      <c r="A388" s="1" t="s">
        <v>1005</v>
      </c>
      <c r="B388" s="1" t="s">
        <v>1006</v>
      </c>
      <c r="C388" s="3">
        <v>59000</v>
      </c>
      <c r="D388" s="3">
        <v>102070</v>
      </c>
      <c r="E388" s="3">
        <v>43070</v>
      </c>
      <c r="F388" s="2">
        <f t="shared" si="6"/>
        <v>0</v>
      </c>
    </row>
    <row r="389" spans="1:6" ht="18.75" x14ac:dyDescent="0.3">
      <c r="A389" s="1" t="s">
        <v>652</v>
      </c>
      <c r="B389" s="1" t="s">
        <v>653</v>
      </c>
      <c r="C389" s="3">
        <v>57475.44</v>
      </c>
      <c r="D389" s="3">
        <v>57475.44</v>
      </c>
      <c r="E389" s="3"/>
      <c r="F389" s="2">
        <f t="shared" si="6"/>
        <v>0</v>
      </c>
    </row>
    <row r="390" spans="1:6" ht="18.75" x14ac:dyDescent="0.3">
      <c r="A390" s="1" t="s">
        <v>654</v>
      </c>
      <c r="B390" s="1" t="s">
        <v>655</v>
      </c>
      <c r="C390" s="3">
        <v>91334.97</v>
      </c>
      <c r="D390" s="3"/>
      <c r="E390" s="3"/>
      <c r="F390" s="2">
        <f t="shared" si="6"/>
        <v>91334.97</v>
      </c>
    </row>
    <row r="391" spans="1:6" ht="18.75" x14ac:dyDescent="0.3">
      <c r="A391" s="1" t="s">
        <v>656</v>
      </c>
      <c r="B391" s="1" t="s">
        <v>657</v>
      </c>
      <c r="C391" s="3">
        <v>0</v>
      </c>
      <c r="D391" s="3"/>
      <c r="E391" s="3"/>
      <c r="F391" s="2">
        <f t="shared" si="6"/>
        <v>0</v>
      </c>
    </row>
    <row r="392" spans="1:6" ht="18.75" x14ac:dyDescent="0.3">
      <c r="A392" s="1" t="s">
        <v>658</v>
      </c>
      <c r="B392" s="1" t="s">
        <v>659</v>
      </c>
      <c r="C392" s="3">
        <v>0</v>
      </c>
      <c r="D392" s="3"/>
      <c r="E392" s="3"/>
      <c r="F392" s="2">
        <f t="shared" si="6"/>
        <v>0</v>
      </c>
    </row>
    <row r="393" spans="1:6" ht="18.75" x14ac:dyDescent="0.3">
      <c r="A393" s="1" t="s">
        <v>660</v>
      </c>
      <c r="B393" s="1" t="s">
        <v>661</v>
      </c>
      <c r="C393" s="3">
        <v>0</v>
      </c>
      <c r="D393" s="3"/>
      <c r="E393" s="3"/>
      <c r="F393" s="2">
        <f t="shared" si="6"/>
        <v>0</v>
      </c>
    </row>
    <row r="394" spans="1:6" ht="18.75" x14ac:dyDescent="0.3">
      <c r="A394" s="1" t="s">
        <v>662</v>
      </c>
      <c r="B394" s="1" t="s">
        <v>663</v>
      </c>
      <c r="C394" s="3">
        <v>0</v>
      </c>
      <c r="D394" s="3"/>
      <c r="E394" s="3"/>
      <c r="F394" s="2">
        <f t="shared" si="6"/>
        <v>0</v>
      </c>
    </row>
    <row r="395" spans="1:6" ht="18.75" x14ac:dyDescent="0.3">
      <c r="A395" s="1" t="s">
        <v>664</v>
      </c>
      <c r="B395" s="1" t="s">
        <v>665</v>
      </c>
      <c r="C395" s="3">
        <v>0</v>
      </c>
      <c r="D395" s="3"/>
      <c r="E395" s="3"/>
      <c r="F395" s="2">
        <f t="shared" si="6"/>
        <v>0</v>
      </c>
    </row>
    <row r="396" spans="1:6" ht="18.75" x14ac:dyDescent="0.3">
      <c r="A396" s="1" t="s">
        <v>666</v>
      </c>
      <c r="B396" s="1" t="s">
        <v>667</v>
      </c>
      <c r="C396" s="3">
        <v>0</v>
      </c>
      <c r="D396" s="3"/>
      <c r="E396" s="3"/>
      <c r="F396" s="2">
        <f t="shared" si="6"/>
        <v>0</v>
      </c>
    </row>
    <row r="397" spans="1:6" ht="18.75" x14ac:dyDescent="0.3">
      <c r="A397" s="1" t="s">
        <v>668</v>
      </c>
      <c r="B397" s="1" t="s">
        <v>669</v>
      </c>
      <c r="C397" s="3">
        <v>250105.04</v>
      </c>
      <c r="D397" s="3">
        <v>894664.12</v>
      </c>
      <c r="E397" s="3">
        <v>644559.07999999996</v>
      </c>
      <c r="F397" s="2">
        <f t="shared" si="6"/>
        <v>0</v>
      </c>
    </row>
    <row r="398" spans="1:6" ht="18.75" x14ac:dyDescent="0.3">
      <c r="A398" s="1" t="s">
        <v>670</v>
      </c>
      <c r="B398" s="1" t="s">
        <v>671</v>
      </c>
      <c r="C398" s="3">
        <v>0</v>
      </c>
      <c r="D398" s="3"/>
      <c r="E398" s="3"/>
      <c r="F398" s="2">
        <f t="shared" si="6"/>
        <v>0</v>
      </c>
    </row>
    <row r="399" spans="1:6" ht="18.75" x14ac:dyDescent="0.3">
      <c r="A399" s="1" t="s">
        <v>672</v>
      </c>
      <c r="B399" s="1" t="s">
        <v>673</v>
      </c>
      <c r="C399" s="3">
        <v>0</v>
      </c>
      <c r="D399" s="3"/>
      <c r="E399" s="3"/>
      <c r="F399" s="2">
        <f t="shared" si="6"/>
        <v>0</v>
      </c>
    </row>
    <row r="400" spans="1:6" ht="18.75" x14ac:dyDescent="0.3">
      <c r="A400" s="1" t="s">
        <v>674</v>
      </c>
      <c r="B400" s="1" t="s">
        <v>675</v>
      </c>
      <c r="C400" s="3">
        <v>0</v>
      </c>
      <c r="D400" s="3"/>
      <c r="E400" s="3"/>
      <c r="F400" s="2">
        <f t="shared" si="6"/>
        <v>0</v>
      </c>
    </row>
    <row r="401" spans="1:6" ht="18.75" x14ac:dyDescent="0.3">
      <c r="A401" s="1" t="s">
        <v>676</v>
      </c>
      <c r="B401" s="1" t="s">
        <v>677</v>
      </c>
      <c r="C401" s="3">
        <v>13452</v>
      </c>
      <c r="D401" s="3"/>
      <c r="E401" s="3"/>
      <c r="F401" s="2">
        <f t="shared" si="6"/>
        <v>13452</v>
      </c>
    </row>
    <row r="402" spans="1:6" ht="18.75" x14ac:dyDescent="0.3">
      <c r="A402" s="1" t="s">
        <v>678</v>
      </c>
      <c r="B402" s="1" t="s">
        <v>679</v>
      </c>
      <c r="C402" s="3">
        <v>0</v>
      </c>
      <c r="D402" s="3"/>
      <c r="E402" s="3"/>
      <c r="F402" s="2">
        <f t="shared" si="6"/>
        <v>0</v>
      </c>
    </row>
    <row r="403" spans="1:6" ht="18.75" x14ac:dyDescent="0.3">
      <c r="A403" s="1" t="s">
        <v>680</v>
      </c>
      <c r="B403" s="1" t="s">
        <v>681</v>
      </c>
      <c r="C403" s="3">
        <v>0</v>
      </c>
      <c r="D403" s="3"/>
      <c r="E403" s="3"/>
      <c r="F403" s="2">
        <f t="shared" si="6"/>
        <v>0</v>
      </c>
    </row>
    <row r="404" spans="1:6" ht="18.75" x14ac:dyDescent="0.3">
      <c r="A404" s="1" t="s">
        <v>682</v>
      </c>
      <c r="B404" s="1" t="s">
        <v>683</v>
      </c>
      <c r="C404" s="3">
        <v>0</v>
      </c>
      <c r="D404" s="3"/>
      <c r="E404" s="3"/>
      <c r="F404" s="2">
        <f t="shared" si="6"/>
        <v>0</v>
      </c>
    </row>
    <row r="405" spans="1:6" ht="18.75" x14ac:dyDescent="0.3">
      <c r="A405" s="1" t="s">
        <v>684</v>
      </c>
      <c r="B405" s="1" t="s">
        <v>685</v>
      </c>
      <c r="C405" s="3">
        <v>1025</v>
      </c>
      <c r="D405" s="3"/>
      <c r="E405" s="3"/>
      <c r="F405" s="2">
        <f t="shared" si="6"/>
        <v>1025</v>
      </c>
    </row>
    <row r="406" spans="1:6" ht="18.75" x14ac:dyDescent="0.3">
      <c r="A406" s="1" t="s">
        <v>686</v>
      </c>
      <c r="B406" s="1" t="s">
        <v>687</v>
      </c>
      <c r="C406" s="3">
        <v>0</v>
      </c>
      <c r="D406" s="3"/>
      <c r="E406" s="3"/>
      <c r="F406" s="2">
        <f t="shared" si="6"/>
        <v>0</v>
      </c>
    </row>
    <row r="407" spans="1:6" ht="18.75" x14ac:dyDescent="0.3">
      <c r="A407" s="1" t="s">
        <v>688</v>
      </c>
      <c r="B407" s="1" t="s">
        <v>689</v>
      </c>
      <c r="C407" s="3">
        <v>0</v>
      </c>
      <c r="D407" s="3"/>
      <c r="E407" s="3"/>
      <c r="F407" s="2">
        <f t="shared" si="6"/>
        <v>0</v>
      </c>
    </row>
    <row r="408" spans="1:6" ht="18.75" x14ac:dyDescent="0.3">
      <c r="A408" s="1" t="s">
        <v>690</v>
      </c>
      <c r="B408" s="1" t="s">
        <v>691</v>
      </c>
      <c r="C408" s="3">
        <v>0</v>
      </c>
      <c r="D408" s="3"/>
      <c r="E408" s="3"/>
      <c r="F408" s="2">
        <f t="shared" si="6"/>
        <v>0</v>
      </c>
    </row>
    <row r="409" spans="1:6" ht="18.75" x14ac:dyDescent="0.3">
      <c r="A409" s="1" t="s">
        <v>692</v>
      </c>
      <c r="B409" s="1" t="s">
        <v>693</v>
      </c>
      <c r="C409" s="3">
        <v>0</v>
      </c>
      <c r="D409" s="3"/>
      <c r="E409" s="3"/>
      <c r="F409" s="2">
        <f t="shared" si="6"/>
        <v>0</v>
      </c>
    </row>
    <row r="410" spans="1:6" ht="18.75" x14ac:dyDescent="0.3">
      <c r="A410" s="1" t="s">
        <v>694</v>
      </c>
      <c r="B410" s="1" t="s">
        <v>695</v>
      </c>
      <c r="C410" s="3">
        <v>0</v>
      </c>
      <c r="D410" s="3"/>
      <c r="E410" s="3"/>
      <c r="F410" s="2">
        <f t="shared" si="6"/>
        <v>0</v>
      </c>
    </row>
    <row r="411" spans="1:6" ht="18.75" x14ac:dyDescent="0.3">
      <c r="A411" s="1" t="s">
        <v>696</v>
      </c>
      <c r="B411" s="1" t="s">
        <v>697</v>
      </c>
      <c r="C411" s="3">
        <v>0</v>
      </c>
      <c r="D411" s="3"/>
      <c r="E411" s="3"/>
      <c r="F411" s="2">
        <f t="shared" si="6"/>
        <v>0</v>
      </c>
    </row>
    <row r="412" spans="1:6" ht="18.75" x14ac:dyDescent="0.3">
      <c r="A412" s="1" t="s">
        <v>698</v>
      </c>
      <c r="B412" s="1" t="s">
        <v>699</v>
      </c>
      <c r="C412" s="3">
        <v>0</v>
      </c>
      <c r="D412" s="3"/>
      <c r="E412" s="3"/>
      <c r="F412" s="2">
        <f t="shared" si="6"/>
        <v>0</v>
      </c>
    </row>
    <row r="413" spans="1:6" ht="18.75" x14ac:dyDescent="0.3">
      <c r="A413" s="1" t="s">
        <v>700</v>
      </c>
      <c r="B413" s="1" t="s">
        <v>701</v>
      </c>
      <c r="C413" s="3">
        <v>0</v>
      </c>
      <c r="D413" s="3"/>
      <c r="E413" s="3"/>
      <c r="F413" s="2">
        <f t="shared" si="6"/>
        <v>0</v>
      </c>
    </row>
    <row r="414" spans="1:6" ht="18.75" x14ac:dyDescent="0.3">
      <c r="A414" s="1" t="s">
        <v>702</v>
      </c>
      <c r="B414" s="1" t="s">
        <v>703</v>
      </c>
      <c r="C414" s="3">
        <v>0</v>
      </c>
      <c r="D414" s="3"/>
      <c r="E414" s="3"/>
      <c r="F414" s="2">
        <f t="shared" si="6"/>
        <v>0</v>
      </c>
    </row>
    <row r="415" spans="1:6" ht="18.75" x14ac:dyDescent="0.3">
      <c r="A415" s="1"/>
      <c r="B415" s="1"/>
      <c r="C415" s="3"/>
      <c r="D415" s="3"/>
      <c r="E415" s="3"/>
      <c r="F415" s="2"/>
    </row>
    <row r="416" spans="1:6" ht="18.75" x14ac:dyDescent="0.3">
      <c r="A416" s="4" t="s">
        <v>0</v>
      </c>
      <c r="B416" s="4" t="s">
        <v>1</v>
      </c>
      <c r="C416" s="5" t="s">
        <v>2</v>
      </c>
      <c r="D416" s="6" t="s">
        <v>3</v>
      </c>
      <c r="E416" s="6" t="s">
        <v>4</v>
      </c>
      <c r="F416" s="5" t="s">
        <v>5</v>
      </c>
    </row>
    <row r="417" spans="1:6" ht="18.75" x14ac:dyDescent="0.3">
      <c r="A417" s="1" t="s">
        <v>704</v>
      </c>
      <c r="B417" s="1" t="s">
        <v>705</v>
      </c>
      <c r="C417" s="3">
        <v>0</v>
      </c>
      <c r="D417" s="3"/>
      <c r="E417" s="3"/>
      <c r="F417" s="2">
        <f t="shared" si="6"/>
        <v>0</v>
      </c>
    </row>
    <row r="418" spans="1:6" ht="18.75" x14ac:dyDescent="0.3">
      <c r="A418" s="1" t="s">
        <v>706</v>
      </c>
      <c r="B418" s="1" t="s">
        <v>707</v>
      </c>
      <c r="C418" s="3">
        <v>0</v>
      </c>
      <c r="D418" s="3"/>
      <c r="E418" s="3"/>
      <c r="F418" s="2">
        <f t="shared" si="6"/>
        <v>0</v>
      </c>
    </row>
    <row r="419" spans="1:6" ht="18.75" x14ac:dyDescent="0.3">
      <c r="A419" s="1" t="s">
        <v>708</v>
      </c>
      <c r="B419" s="1" t="s">
        <v>709</v>
      </c>
      <c r="C419" s="3">
        <v>0</v>
      </c>
      <c r="D419" s="3"/>
      <c r="E419" s="3"/>
      <c r="F419" s="2">
        <f t="shared" si="6"/>
        <v>0</v>
      </c>
    </row>
    <row r="420" spans="1:6" ht="18.75" x14ac:dyDescent="0.3">
      <c r="A420" s="1" t="s">
        <v>710</v>
      </c>
      <c r="B420" s="1" t="s">
        <v>711</v>
      </c>
      <c r="C420" s="3">
        <v>0</v>
      </c>
      <c r="D420" s="3"/>
      <c r="E420" s="3"/>
      <c r="F420" s="2">
        <f t="shared" si="6"/>
        <v>0</v>
      </c>
    </row>
    <row r="421" spans="1:6" ht="18.75" x14ac:dyDescent="0.3">
      <c r="A421" s="1" t="s">
        <v>712</v>
      </c>
      <c r="B421" s="1" t="s">
        <v>713</v>
      </c>
      <c r="C421" s="3">
        <v>0</v>
      </c>
      <c r="D421" s="3">
        <v>402842.67</v>
      </c>
      <c r="E421" s="3">
        <v>402842.67</v>
      </c>
      <c r="F421" s="2">
        <f t="shared" si="6"/>
        <v>0</v>
      </c>
    </row>
    <row r="422" spans="1:6" ht="18.75" x14ac:dyDescent="0.3">
      <c r="A422" s="1" t="s">
        <v>714</v>
      </c>
      <c r="B422" s="1" t="s">
        <v>715</v>
      </c>
      <c r="C422" s="3">
        <v>0</v>
      </c>
      <c r="D422" s="3"/>
      <c r="E422" s="3"/>
      <c r="F422" s="2">
        <f t="shared" si="6"/>
        <v>0</v>
      </c>
    </row>
    <row r="423" spans="1:6" ht="18.75" x14ac:dyDescent="0.3">
      <c r="A423" s="1" t="s">
        <v>716</v>
      </c>
      <c r="B423" s="1" t="s">
        <v>717</v>
      </c>
      <c r="C423" s="3">
        <v>0</v>
      </c>
      <c r="D423" s="3"/>
      <c r="E423" s="3"/>
      <c r="F423" s="2">
        <f t="shared" si="6"/>
        <v>0</v>
      </c>
    </row>
    <row r="424" spans="1:6" ht="18.75" x14ac:dyDescent="0.3">
      <c r="A424" s="1" t="s">
        <v>718</v>
      </c>
      <c r="B424" s="1" t="s">
        <v>719</v>
      </c>
      <c r="C424" s="2">
        <v>0</v>
      </c>
      <c r="D424" s="3"/>
      <c r="E424" s="3"/>
      <c r="F424" s="2">
        <f t="shared" si="6"/>
        <v>0</v>
      </c>
    </row>
    <row r="425" spans="1:6" ht="18.75" x14ac:dyDescent="0.3">
      <c r="A425" s="1" t="s">
        <v>947</v>
      </c>
      <c r="B425" s="1" t="s">
        <v>948</v>
      </c>
      <c r="C425" s="2">
        <v>0</v>
      </c>
      <c r="D425" s="3"/>
      <c r="E425" s="3"/>
      <c r="F425" s="2">
        <f t="shared" si="6"/>
        <v>0</v>
      </c>
    </row>
    <row r="426" spans="1:6" ht="18.75" x14ac:dyDescent="0.3">
      <c r="A426" s="1" t="s">
        <v>949</v>
      </c>
      <c r="B426" s="1" t="s">
        <v>950</v>
      </c>
      <c r="C426" s="2">
        <v>11800</v>
      </c>
      <c r="D426" s="3">
        <v>64900</v>
      </c>
      <c r="E426" s="3">
        <v>53100</v>
      </c>
      <c r="F426" s="2">
        <f t="shared" si="6"/>
        <v>0</v>
      </c>
    </row>
    <row r="427" spans="1:6" ht="18.75" x14ac:dyDescent="0.3">
      <c r="A427" s="1" t="s">
        <v>951</v>
      </c>
      <c r="B427" s="1" t="s">
        <v>952</v>
      </c>
      <c r="C427" s="2">
        <v>0</v>
      </c>
      <c r="D427" s="3">
        <v>59000</v>
      </c>
      <c r="E427" s="3">
        <v>59000</v>
      </c>
      <c r="F427" s="2">
        <f t="shared" si="6"/>
        <v>0</v>
      </c>
    </row>
    <row r="428" spans="1:6" ht="18.75" x14ac:dyDescent="0.3">
      <c r="A428" s="1" t="s">
        <v>953</v>
      </c>
      <c r="B428" s="1" t="s">
        <v>954</v>
      </c>
      <c r="C428" s="2">
        <v>0</v>
      </c>
      <c r="D428" s="3">
        <v>35400</v>
      </c>
      <c r="E428" s="3">
        <v>35400</v>
      </c>
      <c r="F428" s="2">
        <f t="shared" si="6"/>
        <v>0</v>
      </c>
    </row>
    <row r="429" spans="1:6" ht="18.75" x14ac:dyDescent="0.3">
      <c r="A429" s="1" t="s">
        <v>955</v>
      </c>
      <c r="B429" s="1" t="s">
        <v>956</v>
      </c>
      <c r="C429" s="2">
        <v>11800</v>
      </c>
      <c r="D429" s="3">
        <v>11800</v>
      </c>
      <c r="E429" s="3">
        <v>11800</v>
      </c>
      <c r="F429" s="2">
        <f t="shared" si="6"/>
        <v>11800</v>
      </c>
    </row>
    <row r="430" spans="1:6" ht="18.75" x14ac:dyDescent="0.3">
      <c r="A430" s="1" t="s">
        <v>1007</v>
      </c>
      <c r="B430" s="1" t="s">
        <v>1010</v>
      </c>
      <c r="C430" s="2">
        <v>0</v>
      </c>
      <c r="D430" s="3"/>
      <c r="E430" s="3"/>
      <c r="F430" s="2">
        <f t="shared" si="6"/>
        <v>0</v>
      </c>
    </row>
    <row r="431" spans="1:6" ht="18.75" x14ac:dyDescent="0.3">
      <c r="A431" s="1" t="s">
        <v>1054</v>
      </c>
      <c r="B431" s="1" t="s">
        <v>1055</v>
      </c>
      <c r="C431" s="2">
        <v>1277.9500000000007</v>
      </c>
      <c r="D431" s="3"/>
      <c r="E431" s="3"/>
      <c r="F431" s="2">
        <f t="shared" si="6"/>
        <v>1277.9500000000007</v>
      </c>
    </row>
    <row r="432" spans="1:6" ht="18.75" x14ac:dyDescent="0.3">
      <c r="A432" s="1" t="s">
        <v>1008</v>
      </c>
      <c r="B432" s="1" t="s">
        <v>1012</v>
      </c>
      <c r="C432" s="2">
        <v>11800</v>
      </c>
      <c r="D432" s="3">
        <v>11800</v>
      </c>
      <c r="E432" s="3">
        <v>11800</v>
      </c>
      <c r="F432" s="2">
        <f t="shared" si="6"/>
        <v>11800</v>
      </c>
    </row>
    <row r="433" spans="1:6" ht="18.75" x14ac:dyDescent="0.3">
      <c r="A433" s="1" t="s">
        <v>1009</v>
      </c>
      <c r="B433" s="1" t="s">
        <v>1013</v>
      </c>
      <c r="C433" s="2">
        <v>0</v>
      </c>
      <c r="D433" s="3"/>
      <c r="E433" s="3"/>
      <c r="F433" s="2">
        <f t="shared" si="6"/>
        <v>0</v>
      </c>
    </row>
    <row r="434" spans="1:6" ht="18.75" x14ac:dyDescent="0.3">
      <c r="A434" s="1" t="s">
        <v>1011</v>
      </c>
      <c r="B434" s="1" t="s">
        <v>1014</v>
      </c>
      <c r="C434" s="2">
        <v>0</v>
      </c>
      <c r="D434" s="3"/>
      <c r="E434" s="3"/>
      <c r="F434" s="2">
        <f t="shared" si="6"/>
        <v>0</v>
      </c>
    </row>
    <row r="435" spans="1:6" ht="18.75" x14ac:dyDescent="0.3">
      <c r="A435" s="1" t="s">
        <v>1015</v>
      </c>
      <c r="B435" s="1" t="s">
        <v>1026</v>
      </c>
      <c r="C435" s="2">
        <v>0</v>
      </c>
      <c r="D435" s="3"/>
      <c r="E435" s="3"/>
      <c r="F435" s="2">
        <f t="shared" si="6"/>
        <v>0</v>
      </c>
    </row>
    <row r="436" spans="1:6" ht="18.75" x14ac:dyDescent="0.3">
      <c r="A436" s="1" t="s">
        <v>1016</v>
      </c>
      <c r="B436" s="1" t="s">
        <v>1027</v>
      </c>
      <c r="C436" s="2">
        <v>0</v>
      </c>
      <c r="D436" s="3"/>
      <c r="E436" s="3">
        <v>58486.7</v>
      </c>
      <c r="F436" s="2">
        <f t="shared" si="6"/>
        <v>58486.7</v>
      </c>
    </row>
    <row r="437" spans="1:6" ht="18.75" x14ac:dyDescent="0.3">
      <c r="A437" s="1" t="s">
        <v>1017</v>
      </c>
      <c r="B437" s="1" t="s">
        <v>1028</v>
      </c>
      <c r="C437" s="2">
        <v>0</v>
      </c>
      <c r="D437" s="3"/>
      <c r="E437" s="3"/>
      <c r="F437" s="2">
        <f t="shared" si="6"/>
        <v>0</v>
      </c>
    </row>
    <row r="438" spans="1:6" ht="18.75" x14ac:dyDescent="0.3">
      <c r="A438" s="1" t="s">
        <v>1018</v>
      </c>
      <c r="B438" s="1" t="s">
        <v>1029</v>
      </c>
      <c r="C438" s="2">
        <v>0</v>
      </c>
      <c r="D438" s="3"/>
      <c r="E438" s="3"/>
      <c r="F438" s="2">
        <f t="shared" ref="F438:F518" si="7">+C438-D438+E438</f>
        <v>0</v>
      </c>
    </row>
    <row r="439" spans="1:6" ht="18.75" x14ac:dyDescent="0.3">
      <c r="A439" s="1" t="s">
        <v>1019</v>
      </c>
      <c r="B439" s="1" t="s">
        <v>1030</v>
      </c>
      <c r="C439" s="2">
        <v>0</v>
      </c>
      <c r="D439" s="3"/>
      <c r="E439" s="3"/>
      <c r="F439" s="2">
        <f t="shared" si="7"/>
        <v>0</v>
      </c>
    </row>
    <row r="440" spans="1:6" ht="18.75" x14ac:dyDescent="0.3">
      <c r="A440" s="1" t="s">
        <v>1020</v>
      </c>
      <c r="B440" s="1" t="s">
        <v>1031</v>
      </c>
      <c r="C440" s="2">
        <v>0</v>
      </c>
      <c r="D440" s="3"/>
      <c r="E440" s="3"/>
      <c r="F440" s="2">
        <f t="shared" si="7"/>
        <v>0</v>
      </c>
    </row>
    <row r="441" spans="1:6" ht="18.75" x14ac:dyDescent="0.3">
      <c r="A441" s="1" t="s">
        <v>1021</v>
      </c>
      <c r="B441" s="1" t="s">
        <v>1032</v>
      </c>
      <c r="C441" s="2">
        <v>0</v>
      </c>
      <c r="D441" s="3"/>
      <c r="E441" s="3"/>
      <c r="F441" s="2">
        <f t="shared" si="7"/>
        <v>0</v>
      </c>
    </row>
    <row r="442" spans="1:6" ht="18.75" x14ac:dyDescent="0.3">
      <c r="A442" s="1" t="s">
        <v>1022</v>
      </c>
      <c r="B442" s="1" t="s">
        <v>1033</v>
      </c>
      <c r="C442" s="2">
        <v>0</v>
      </c>
      <c r="D442" s="3"/>
      <c r="E442" s="3"/>
      <c r="F442" s="2">
        <f t="shared" si="7"/>
        <v>0</v>
      </c>
    </row>
    <row r="443" spans="1:6" ht="18.75" x14ac:dyDescent="0.3">
      <c r="A443" s="1" t="s">
        <v>1198</v>
      </c>
      <c r="B443" s="1" t="s">
        <v>1034</v>
      </c>
      <c r="C443" s="2">
        <v>0</v>
      </c>
      <c r="D443" s="3"/>
      <c r="E443" s="3"/>
      <c r="F443" s="2">
        <f t="shared" si="7"/>
        <v>0</v>
      </c>
    </row>
    <row r="444" spans="1:6" ht="18.75" x14ac:dyDescent="0.3">
      <c r="A444" s="1" t="s">
        <v>1023</v>
      </c>
      <c r="B444" s="1" t="s">
        <v>1036</v>
      </c>
      <c r="C444" s="2">
        <v>0</v>
      </c>
      <c r="D444" s="3"/>
      <c r="E444" s="3"/>
      <c r="F444" s="2">
        <f t="shared" si="7"/>
        <v>0</v>
      </c>
    </row>
    <row r="445" spans="1:6" ht="18.75" x14ac:dyDescent="0.3">
      <c r="A445" s="1" t="s">
        <v>1024</v>
      </c>
      <c r="B445" s="1" t="s">
        <v>1037</v>
      </c>
      <c r="C445" s="2">
        <v>0</v>
      </c>
      <c r="D445" s="3"/>
      <c r="E445" s="3"/>
      <c r="F445" s="2">
        <f t="shared" si="7"/>
        <v>0</v>
      </c>
    </row>
    <row r="446" spans="1:6" ht="18.75" x14ac:dyDescent="0.3">
      <c r="A446" s="1" t="s">
        <v>1025</v>
      </c>
      <c r="B446" s="1" t="s">
        <v>1038</v>
      </c>
      <c r="C446" s="2">
        <v>0</v>
      </c>
      <c r="D446" s="3"/>
      <c r="E446" s="3"/>
      <c r="F446" s="2">
        <f t="shared" si="7"/>
        <v>0</v>
      </c>
    </row>
    <row r="447" spans="1:6" ht="18.75" x14ac:dyDescent="0.3">
      <c r="A447" s="1" t="s">
        <v>1035</v>
      </c>
      <c r="B447" s="1" t="s">
        <v>1039</v>
      </c>
      <c r="C447" s="2">
        <v>0</v>
      </c>
      <c r="D447" s="3">
        <v>6250000</v>
      </c>
      <c r="E447" s="3">
        <v>6250000</v>
      </c>
      <c r="F447" s="2">
        <f t="shared" si="7"/>
        <v>0</v>
      </c>
    </row>
    <row r="448" spans="1:6" ht="18.75" x14ac:dyDescent="0.3">
      <c r="A448" s="1" t="s">
        <v>1040</v>
      </c>
      <c r="B448" s="1" t="s">
        <v>1045</v>
      </c>
      <c r="C448" s="2">
        <v>9.3132257461547852E-10</v>
      </c>
      <c r="D448" s="3"/>
      <c r="E448" s="3"/>
      <c r="F448" s="2">
        <f t="shared" si="7"/>
        <v>9.3132257461547852E-10</v>
      </c>
    </row>
    <row r="449" spans="1:6" ht="18.75" x14ac:dyDescent="0.3">
      <c r="A449" s="1" t="s">
        <v>1041</v>
      </c>
      <c r="B449" s="1" t="s">
        <v>1046</v>
      </c>
      <c r="C449" s="2">
        <v>0</v>
      </c>
      <c r="D449" s="3"/>
      <c r="E449" s="3"/>
      <c r="F449" s="2">
        <f t="shared" si="7"/>
        <v>0</v>
      </c>
    </row>
    <row r="450" spans="1:6" ht="18.75" x14ac:dyDescent="0.3">
      <c r="A450" s="1" t="s">
        <v>1042</v>
      </c>
      <c r="B450" s="42" t="s">
        <v>1047</v>
      </c>
      <c r="C450" s="2">
        <v>0</v>
      </c>
      <c r="D450" s="3"/>
      <c r="E450" s="3"/>
      <c r="F450" s="2">
        <f t="shared" si="7"/>
        <v>0</v>
      </c>
    </row>
    <row r="451" spans="1:6" ht="18.75" x14ac:dyDescent="0.3">
      <c r="A451" s="1" t="s">
        <v>1043</v>
      </c>
      <c r="B451" s="1" t="s">
        <v>1048</v>
      </c>
      <c r="C451" s="2">
        <v>0</v>
      </c>
      <c r="D451" s="3"/>
      <c r="E451" s="3"/>
      <c r="F451" s="2">
        <f t="shared" si="7"/>
        <v>0</v>
      </c>
    </row>
    <row r="452" spans="1:6" ht="18.75" x14ac:dyDescent="0.3">
      <c r="A452" s="1" t="s">
        <v>1044</v>
      </c>
      <c r="B452" s="1" t="s">
        <v>1049</v>
      </c>
      <c r="C452" s="2">
        <v>0</v>
      </c>
      <c r="D452" s="3"/>
      <c r="E452" s="3"/>
      <c r="F452" s="2">
        <f t="shared" si="7"/>
        <v>0</v>
      </c>
    </row>
    <row r="453" spans="1:6" ht="18.75" x14ac:dyDescent="0.3">
      <c r="A453" s="1" t="s">
        <v>1050</v>
      </c>
      <c r="B453" s="1" t="s">
        <v>1051</v>
      </c>
      <c r="C453" s="2">
        <v>0</v>
      </c>
      <c r="D453" s="3"/>
      <c r="E453" s="3"/>
      <c r="F453" s="2">
        <f t="shared" si="7"/>
        <v>0</v>
      </c>
    </row>
    <row r="454" spans="1:6" ht="18.75" x14ac:dyDescent="0.3">
      <c r="A454" s="1" t="s">
        <v>1056</v>
      </c>
      <c r="B454" s="1" t="s">
        <v>1061</v>
      </c>
      <c r="C454" s="2">
        <v>0</v>
      </c>
      <c r="D454" s="3"/>
      <c r="E454" s="3"/>
      <c r="F454" s="2">
        <f t="shared" si="7"/>
        <v>0</v>
      </c>
    </row>
    <row r="455" spans="1:6" ht="18.75" x14ac:dyDescent="0.3">
      <c r="A455" s="1" t="s">
        <v>1057</v>
      </c>
      <c r="B455" s="1" t="s">
        <v>1062</v>
      </c>
      <c r="C455" s="2">
        <v>0</v>
      </c>
      <c r="D455" s="3"/>
      <c r="E455" s="3"/>
      <c r="F455" s="2">
        <f t="shared" si="7"/>
        <v>0</v>
      </c>
    </row>
    <row r="456" spans="1:6" ht="18.75" x14ac:dyDescent="0.3">
      <c r="A456" s="1" t="s">
        <v>1058</v>
      </c>
      <c r="B456" s="1" t="s">
        <v>1063</v>
      </c>
      <c r="C456" s="2">
        <v>9845745</v>
      </c>
      <c r="D456" s="3">
        <v>9845745</v>
      </c>
      <c r="E456" s="3">
        <v>3622364.32</v>
      </c>
      <c r="F456" s="2">
        <f t="shared" si="7"/>
        <v>3622364.32</v>
      </c>
    </row>
    <row r="457" spans="1:6" ht="18.75" x14ac:dyDescent="0.3">
      <c r="A457" s="1" t="s">
        <v>1069</v>
      </c>
      <c r="B457" s="1" t="s">
        <v>1070</v>
      </c>
      <c r="C457" s="2">
        <v>20945</v>
      </c>
      <c r="D457" s="3"/>
      <c r="E457" s="3"/>
      <c r="F457" s="2">
        <f t="shared" si="7"/>
        <v>20945</v>
      </c>
    </row>
    <row r="458" spans="1:6" ht="18.75" x14ac:dyDescent="0.3">
      <c r="A458" s="1" t="s">
        <v>1059</v>
      </c>
      <c r="B458" s="1" t="s">
        <v>1064</v>
      </c>
      <c r="C458" s="2">
        <v>0</v>
      </c>
      <c r="D458" s="3"/>
      <c r="E458" s="3"/>
      <c r="F458" s="2">
        <f t="shared" si="7"/>
        <v>0</v>
      </c>
    </row>
    <row r="459" spans="1:6" ht="18.75" x14ac:dyDescent="0.3">
      <c r="A459" s="1" t="s">
        <v>1060</v>
      </c>
      <c r="B459" s="1" t="s">
        <v>1065</v>
      </c>
      <c r="C459" s="2">
        <v>0</v>
      </c>
      <c r="D459" s="3"/>
      <c r="E459" s="3"/>
      <c r="F459" s="2">
        <f t="shared" si="7"/>
        <v>0</v>
      </c>
    </row>
    <row r="460" spans="1:6" ht="18.75" x14ac:dyDescent="0.3">
      <c r="A460" s="1" t="s">
        <v>1066</v>
      </c>
      <c r="B460" s="1" t="s">
        <v>1071</v>
      </c>
      <c r="C460" s="2">
        <v>0</v>
      </c>
      <c r="D460" s="3"/>
      <c r="E460" s="3"/>
      <c r="F460" s="2">
        <f t="shared" si="7"/>
        <v>0</v>
      </c>
    </row>
    <row r="461" spans="1:6" ht="18.75" x14ac:dyDescent="0.3">
      <c r="A461" s="1"/>
      <c r="B461" s="1"/>
      <c r="C461" s="2"/>
      <c r="D461" s="3"/>
      <c r="E461" s="3"/>
      <c r="F461" s="2"/>
    </row>
    <row r="462" spans="1:6" ht="18.75" x14ac:dyDescent="0.3">
      <c r="A462" s="4" t="s">
        <v>0</v>
      </c>
      <c r="B462" s="4" t="s">
        <v>1</v>
      </c>
      <c r="C462" s="5" t="s">
        <v>2</v>
      </c>
      <c r="D462" s="6" t="s">
        <v>3</v>
      </c>
      <c r="E462" s="6" t="s">
        <v>4</v>
      </c>
      <c r="F462" s="5" t="s">
        <v>5</v>
      </c>
    </row>
    <row r="463" spans="1:6" ht="18.75" x14ac:dyDescent="0.3">
      <c r="A463" s="1" t="s">
        <v>1072</v>
      </c>
      <c r="B463" s="1" t="s">
        <v>1080</v>
      </c>
      <c r="C463" s="2">
        <v>0</v>
      </c>
      <c r="D463" s="3"/>
      <c r="E463" s="3"/>
      <c r="F463" s="2">
        <f t="shared" si="7"/>
        <v>0</v>
      </c>
    </row>
    <row r="464" spans="1:6" ht="18.75" x14ac:dyDescent="0.3">
      <c r="A464" s="1" t="s">
        <v>1073</v>
      </c>
      <c r="B464" s="1" t="s">
        <v>1081</v>
      </c>
      <c r="C464" s="2">
        <v>0</v>
      </c>
      <c r="D464" s="3"/>
      <c r="E464" s="3"/>
      <c r="F464" s="2">
        <f t="shared" si="7"/>
        <v>0</v>
      </c>
    </row>
    <row r="465" spans="1:6" ht="18.75" x14ac:dyDescent="0.3">
      <c r="A465" s="1" t="s">
        <v>1074</v>
      </c>
      <c r="B465" s="1" t="s">
        <v>1082</v>
      </c>
      <c r="C465" s="2">
        <v>0</v>
      </c>
      <c r="D465" s="3"/>
      <c r="E465" s="3"/>
      <c r="F465" s="2">
        <f t="shared" si="7"/>
        <v>0</v>
      </c>
    </row>
    <row r="466" spans="1:6" ht="18.75" x14ac:dyDescent="0.3">
      <c r="A466" s="1" t="s">
        <v>1075</v>
      </c>
      <c r="B466" s="1" t="s">
        <v>1083</v>
      </c>
      <c r="C466" s="2">
        <v>1711.8600000000006</v>
      </c>
      <c r="D466" s="3"/>
      <c r="E466" s="3"/>
      <c r="F466" s="2">
        <f t="shared" si="7"/>
        <v>1711.8600000000006</v>
      </c>
    </row>
    <row r="467" spans="1:6" ht="18.75" x14ac:dyDescent="0.3">
      <c r="A467" s="1" t="s">
        <v>1076</v>
      </c>
      <c r="B467" s="1" t="s">
        <v>1084</v>
      </c>
      <c r="C467" s="2">
        <v>153213.94</v>
      </c>
      <c r="D467" s="3"/>
      <c r="E467" s="3"/>
      <c r="F467" s="2">
        <f t="shared" si="7"/>
        <v>153213.94</v>
      </c>
    </row>
    <row r="468" spans="1:6" ht="18.75" x14ac:dyDescent="0.3">
      <c r="A468" s="1" t="s">
        <v>1077</v>
      </c>
      <c r="B468" s="1" t="s">
        <v>1085</v>
      </c>
      <c r="C468" s="2">
        <v>0</v>
      </c>
      <c r="D468" s="3"/>
      <c r="E468" s="3"/>
      <c r="F468" s="2">
        <f t="shared" si="7"/>
        <v>0</v>
      </c>
    </row>
    <row r="469" spans="1:6" ht="18.75" x14ac:dyDescent="0.3">
      <c r="A469" s="1" t="s">
        <v>1078</v>
      </c>
      <c r="B469" s="1" t="s">
        <v>1086</v>
      </c>
      <c r="C469" s="2">
        <v>0</v>
      </c>
      <c r="D469" s="3"/>
      <c r="E469" s="3"/>
      <c r="F469" s="2">
        <f t="shared" si="7"/>
        <v>0</v>
      </c>
    </row>
    <row r="470" spans="1:6" ht="18.75" x14ac:dyDescent="0.3">
      <c r="A470" s="1" t="s">
        <v>1079</v>
      </c>
      <c r="B470" s="1" t="s">
        <v>1087</v>
      </c>
      <c r="C470" s="2">
        <v>0</v>
      </c>
      <c r="D470" s="3"/>
      <c r="E470" s="3"/>
      <c r="F470" s="2">
        <f t="shared" si="7"/>
        <v>0</v>
      </c>
    </row>
    <row r="471" spans="1:6" ht="18.75" x14ac:dyDescent="0.3">
      <c r="A471" s="1" t="s">
        <v>1144</v>
      </c>
      <c r="B471" s="1" t="s">
        <v>1169</v>
      </c>
      <c r="C471" s="2">
        <v>0</v>
      </c>
      <c r="D471" s="3">
        <v>47200</v>
      </c>
      <c r="E471" s="3">
        <v>47200</v>
      </c>
      <c r="F471" s="2">
        <f t="shared" si="7"/>
        <v>0</v>
      </c>
    </row>
    <row r="472" spans="1:6" ht="18.75" x14ac:dyDescent="0.3">
      <c r="A472" s="1" t="s">
        <v>1145</v>
      </c>
      <c r="B472" s="1" t="s">
        <v>1170</v>
      </c>
      <c r="C472" s="2">
        <v>0</v>
      </c>
      <c r="D472" s="3">
        <v>70800</v>
      </c>
      <c r="E472" s="3">
        <v>70800</v>
      </c>
      <c r="F472" s="2">
        <f t="shared" si="7"/>
        <v>0</v>
      </c>
    </row>
    <row r="473" spans="1:6" ht="18.75" x14ac:dyDescent="0.3">
      <c r="A473" s="1" t="s">
        <v>1146</v>
      </c>
      <c r="B473" s="1" t="s">
        <v>1171</v>
      </c>
      <c r="C473" s="2">
        <v>0</v>
      </c>
      <c r="D473" s="3"/>
      <c r="E473" s="3"/>
      <c r="F473" s="2">
        <f t="shared" si="7"/>
        <v>0</v>
      </c>
    </row>
    <row r="474" spans="1:6" ht="18.75" x14ac:dyDescent="0.3">
      <c r="A474" s="1" t="s">
        <v>1147</v>
      </c>
      <c r="B474" s="1" t="s">
        <v>1172</v>
      </c>
      <c r="C474" s="2">
        <v>0</v>
      </c>
      <c r="D474" s="3"/>
      <c r="E474" s="3"/>
      <c r="F474" s="2">
        <f t="shared" si="7"/>
        <v>0</v>
      </c>
    </row>
    <row r="475" spans="1:6" ht="18.75" x14ac:dyDescent="0.3">
      <c r="A475" s="1" t="s">
        <v>1148</v>
      </c>
      <c r="B475" s="1" t="s">
        <v>1173</v>
      </c>
      <c r="C475" s="2">
        <v>0</v>
      </c>
      <c r="D475" s="3">
        <v>82600</v>
      </c>
      <c r="E475" s="3">
        <v>82600</v>
      </c>
      <c r="F475" s="2">
        <f t="shared" si="7"/>
        <v>0</v>
      </c>
    </row>
    <row r="476" spans="1:6" ht="18.75" x14ac:dyDescent="0.3">
      <c r="A476" s="1" t="s">
        <v>1149</v>
      </c>
      <c r="B476" s="1" t="s">
        <v>1174</v>
      </c>
      <c r="C476" s="2">
        <v>0</v>
      </c>
      <c r="D476" s="3"/>
      <c r="E476" s="3"/>
      <c r="F476" s="2">
        <f t="shared" si="7"/>
        <v>0</v>
      </c>
    </row>
    <row r="477" spans="1:6" ht="18.75" x14ac:dyDescent="0.3">
      <c r="A477" s="1" t="s">
        <v>1150</v>
      </c>
      <c r="B477" s="1" t="s">
        <v>1175</v>
      </c>
      <c r="C477" s="2">
        <v>0</v>
      </c>
      <c r="D477" s="3"/>
      <c r="E477" s="3"/>
      <c r="F477" s="2">
        <f t="shared" si="7"/>
        <v>0</v>
      </c>
    </row>
    <row r="478" spans="1:6" ht="18.75" x14ac:dyDescent="0.3">
      <c r="A478" s="1" t="s">
        <v>1151</v>
      </c>
      <c r="B478" s="1" t="s">
        <v>1176</v>
      </c>
      <c r="C478" s="2">
        <v>-0.5</v>
      </c>
      <c r="D478" s="3"/>
      <c r="E478" s="3"/>
      <c r="F478" s="2">
        <f t="shared" si="7"/>
        <v>-0.5</v>
      </c>
    </row>
    <row r="479" spans="1:6" ht="18.75" x14ac:dyDescent="0.3">
      <c r="A479" s="1" t="s">
        <v>1152</v>
      </c>
      <c r="B479" s="1" t="s">
        <v>1177</v>
      </c>
      <c r="C479" s="2">
        <v>0</v>
      </c>
      <c r="D479" s="3">
        <v>41300</v>
      </c>
      <c r="E479" s="3">
        <v>41300</v>
      </c>
      <c r="F479" s="2">
        <f t="shared" si="7"/>
        <v>0</v>
      </c>
    </row>
    <row r="480" spans="1:6" ht="18.75" x14ac:dyDescent="0.3">
      <c r="A480" s="1" t="s">
        <v>1153</v>
      </c>
      <c r="B480" s="1" t="s">
        <v>1178</v>
      </c>
      <c r="C480" s="2">
        <v>0</v>
      </c>
      <c r="D480" s="3"/>
      <c r="E480" s="3">
        <v>29500</v>
      </c>
      <c r="F480" s="2">
        <f t="shared" si="7"/>
        <v>29500</v>
      </c>
    </row>
    <row r="481" spans="1:6" ht="18.75" x14ac:dyDescent="0.3">
      <c r="A481" s="1" t="s">
        <v>1154</v>
      </c>
      <c r="B481" s="1" t="s">
        <v>1179</v>
      </c>
      <c r="C481" s="2">
        <v>0</v>
      </c>
      <c r="D481" s="3"/>
      <c r="E481" s="3"/>
      <c r="F481" s="2">
        <f t="shared" si="7"/>
        <v>0</v>
      </c>
    </row>
    <row r="482" spans="1:6" ht="18.75" x14ac:dyDescent="0.3">
      <c r="A482" s="1" t="s">
        <v>1155</v>
      </c>
      <c r="B482" s="1" t="s">
        <v>1180</v>
      </c>
      <c r="C482" s="2">
        <v>0</v>
      </c>
      <c r="D482" s="3">
        <v>59000</v>
      </c>
      <c r="E482" s="3">
        <v>59000</v>
      </c>
      <c r="F482" s="2">
        <f t="shared" si="7"/>
        <v>0</v>
      </c>
    </row>
    <row r="483" spans="1:6" ht="18.75" x14ac:dyDescent="0.3">
      <c r="A483" s="1" t="s">
        <v>1156</v>
      </c>
      <c r="B483" s="1" t="s">
        <v>1181</v>
      </c>
      <c r="C483" s="2">
        <v>0</v>
      </c>
      <c r="D483" s="3"/>
      <c r="E483" s="3">
        <v>118000</v>
      </c>
      <c r="F483" s="2">
        <f t="shared" si="7"/>
        <v>118000</v>
      </c>
    </row>
    <row r="484" spans="1:6" ht="18.75" x14ac:dyDescent="0.3">
      <c r="A484" s="1" t="s">
        <v>1157</v>
      </c>
      <c r="B484" s="1" t="s">
        <v>1182</v>
      </c>
      <c r="C484" s="2">
        <v>0</v>
      </c>
      <c r="D484" s="3"/>
      <c r="E484" s="3"/>
      <c r="F484" s="2">
        <f t="shared" si="7"/>
        <v>0</v>
      </c>
    </row>
    <row r="485" spans="1:6" ht="18.75" x14ac:dyDescent="0.3">
      <c r="A485" s="1" t="s">
        <v>1158</v>
      </c>
      <c r="B485" s="1" t="s">
        <v>1183</v>
      </c>
      <c r="C485" s="2">
        <v>0</v>
      </c>
      <c r="D485" s="3"/>
      <c r="E485" s="3"/>
      <c r="F485" s="2">
        <f t="shared" si="7"/>
        <v>0</v>
      </c>
    </row>
    <row r="486" spans="1:6" ht="18.75" x14ac:dyDescent="0.3">
      <c r="A486" s="1" t="s">
        <v>1159</v>
      </c>
      <c r="B486" s="1" t="s">
        <v>1184</v>
      </c>
      <c r="C486" s="2">
        <v>79875</v>
      </c>
      <c r="D486" s="3">
        <v>79875</v>
      </c>
      <c r="E486" s="3"/>
      <c r="F486" s="2">
        <f t="shared" si="7"/>
        <v>0</v>
      </c>
    </row>
    <row r="487" spans="1:6" ht="18.75" x14ac:dyDescent="0.3">
      <c r="A487" s="1" t="s">
        <v>1160</v>
      </c>
      <c r="B487" s="1" t="s">
        <v>1185</v>
      </c>
      <c r="C487" s="2">
        <v>164468.4</v>
      </c>
      <c r="D487" s="3"/>
      <c r="E487" s="3"/>
      <c r="F487" s="2">
        <f t="shared" si="7"/>
        <v>164468.4</v>
      </c>
    </row>
    <row r="488" spans="1:6" ht="18.75" x14ac:dyDescent="0.3">
      <c r="A488" s="1" t="s">
        <v>1161</v>
      </c>
      <c r="B488" s="1" t="s">
        <v>1186</v>
      </c>
      <c r="C488" s="2">
        <v>0</v>
      </c>
      <c r="D488" s="3"/>
      <c r="E488" s="3"/>
      <c r="F488" s="2">
        <f t="shared" si="7"/>
        <v>0</v>
      </c>
    </row>
    <row r="489" spans="1:6" ht="18.75" x14ac:dyDescent="0.3">
      <c r="A489" s="1" t="s">
        <v>1162</v>
      </c>
      <c r="B489" s="1" t="s">
        <v>1187</v>
      </c>
      <c r="C489" s="2">
        <v>29500</v>
      </c>
      <c r="D489" s="3">
        <v>59000</v>
      </c>
      <c r="E489" s="3">
        <v>29500</v>
      </c>
      <c r="F489" s="2">
        <f t="shared" si="7"/>
        <v>0</v>
      </c>
    </row>
    <row r="490" spans="1:6" ht="18.75" x14ac:dyDescent="0.3">
      <c r="A490" s="1" t="s">
        <v>1163</v>
      </c>
      <c r="B490" s="1" t="s">
        <v>1188</v>
      </c>
      <c r="C490" s="2">
        <v>11800</v>
      </c>
      <c r="D490" s="3">
        <v>23600</v>
      </c>
      <c r="E490" s="3">
        <v>11800</v>
      </c>
      <c r="F490" s="2">
        <f t="shared" si="7"/>
        <v>0</v>
      </c>
    </row>
    <row r="491" spans="1:6" ht="18.75" x14ac:dyDescent="0.3">
      <c r="A491" s="1" t="s">
        <v>1164</v>
      </c>
      <c r="B491" s="1" t="s">
        <v>1189</v>
      </c>
      <c r="C491" s="2">
        <v>0</v>
      </c>
      <c r="D491" s="3"/>
      <c r="E491" s="3">
        <v>8850</v>
      </c>
      <c r="F491" s="2">
        <f t="shared" si="7"/>
        <v>8850</v>
      </c>
    </row>
    <row r="492" spans="1:6" ht="18.75" x14ac:dyDescent="0.3">
      <c r="A492" s="1" t="s">
        <v>1165</v>
      </c>
      <c r="B492" s="1" t="s">
        <v>1190</v>
      </c>
      <c r="C492" s="2">
        <v>0</v>
      </c>
      <c r="D492" s="3"/>
      <c r="E492" s="3"/>
      <c r="F492" s="2">
        <f t="shared" si="7"/>
        <v>0</v>
      </c>
    </row>
    <row r="493" spans="1:6" ht="18.75" x14ac:dyDescent="0.3">
      <c r="A493" s="1" t="s">
        <v>1166</v>
      </c>
      <c r="B493" s="1" t="s">
        <v>1191</v>
      </c>
      <c r="C493" s="2">
        <v>0</v>
      </c>
      <c r="D493" s="3">
        <v>120430.8</v>
      </c>
      <c r="E493" s="3">
        <v>120430.8</v>
      </c>
      <c r="F493" s="2">
        <f t="shared" si="7"/>
        <v>0</v>
      </c>
    </row>
    <row r="494" spans="1:6" ht="18.75" x14ac:dyDescent="0.3">
      <c r="A494" s="1" t="s">
        <v>1167</v>
      </c>
      <c r="B494" s="1" t="s">
        <v>1192</v>
      </c>
      <c r="C494" s="2">
        <v>0</v>
      </c>
      <c r="D494" s="3"/>
      <c r="E494" s="3"/>
      <c r="F494" s="2">
        <f t="shared" si="7"/>
        <v>0</v>
      </c>
    </row>
    <row r="495" spans="1:6" ht="18.75" x14ac:dyDescent="0.3">
      <c r="A495" s="1" t="s">
        <v>1168</v>
      </c>
      <c r="B495" s="1" t="s">
        <v>1193</v>
      </c>
      <c r="C495" s="2">
        <v>1125999.96</v>
      </c>
      <c r="D495" s="3">
        <v>1125999.96</v>
      </c>
      <c r="E495" s="3"/>
      <c r="F495" s="2">
        <f t="shared" si="7"/>
        <v>0</v>
      </c>
    </row>
    <row r="496" spans="1:6" ht="18.75" x14ac:dyDescent="0.3">
      <c r="A496" s="1" t="s">
        <v>1199</v>
      </c>
      <c r="B496" s="1" t="s">
        <v>1200</v>
      </c>
      <c r="C496" s="2">
        <v>0</v>
      </c>
      <c r="D496" s="3"/>
      <c r="E496" s="3"/>
      <c r="F496" s="2">
        <f t="shared" si="7"/>
        <v>0</v>
      </c>
    </row>
    <row r="497" spans="1:6" ht="18.75" x14ac:dyDescent="0.3">
      <c r="A497" s="1" t="s">
        <v>1201</v>
      </c>
      <c r="B497" s="1" t="s">
        <v>1204</v>
      </c>
      <c r="C497" s="2">
        <v>153044.1</v>
      </c>
      <c r="D497" s="3">
        <v>153044.1</v>
      </c>
      <c r="E497" s="3"/>
      <c r="F497" s="2">
        <f t="shared" si="7"/>
        <v>0</v>
      </c>
    </row>
    <row r="498" spans="1:6" ht="18.75" x14ac:dyDescent="0.3">
      <c r="A498" s="1" t="s">
        <v>1202</v>
      </c>
      <c r="B498" s="1" t="s">
        <v>1205</v>
      </c>
      <c r="C498" s="2">
        <v>320818.40000000002</v>
      </c>
      <c r="D498" s="3"/>
      <c r="E498" s="3"/>
      <c r="F498" s="2">
        <f t="shared" si="7"/>
        <v>320818.40000000002</v>
      </c>
    </row>
    <row r="499" spans="1:6" ht="18.75" x14ac:dyDescent="0.3">
      <c r="A499" s="1" t="s">
        <v>1203</v>
      </c>
      <c r="B499" s="1" t="s">
        <v>1206</v>
      </c>
      <c r="C499" s="2">
        <v>45999.94</v>
      </c>
      <c r="D499" s="3">
        <v>45999.94</v>
      </c>
      <c r="E499" s="3"/>
      <c r="F499" s="2">
        <f t="shared" si="7"/>
        <v>0</v>
      </c>
    </row>
    <row r="500" spans="1:6" ht="18.75" x14ac:dyDescent="0.3">
      <c r="A500" s="1" t="s">
        <v>1213</v>
      </c>
      <c r="B500" s="1" t="s">
        <v>1221</v>
      </c>
      <c r="C500" s="2"/>
      <c r="D500" s="3"/>
      <c r="E500" s="3">
        <v>42327.07</v>
      </c>
      <c r="F500" s="2">
        <f t="shared" si="7"/>
        <v>42327.07</v>
      </c>
    </row>
    <row r="501" spans="1:6" ht="18.75" x14ac:dyDescent="0.3">
      <c r="A501" s="1" t="s">
        <v>1214</v>
      </c>
      <c r="B501" s="1" t="s">
        <v>1222</v>
      </c>
      <c r="C501" s="2"/>
      <c r="D501" s="3">
        <v>1600000</v>
      </c>
      <c r="E501" s="3">
        <v>1600000</v>
      </c>
      <c r="F501" s="2">
        <f t="shared" si="7"/>
        <v>0</v>
      </c>
    </row>
    <row r="502" spans="1:6" ht="18.75" x14ac:dyDescent="0.3">
      <c r="A502" s="1" t="s">
        <v>1215</v>
      </c>
      <c r="B502" s="1" t="s">
        <v>1223</v>
      </c>
      <c r="C502" s="2"/>
      <c r="D502" s="3">
        <v>88500</v>
      </c>
      <c r="E502" s="3">
        <v>88500</v>
      </c>
      <c r="F502" s="2">
        <f t="shared" si="7"/>
        <v>0</v>
      </c>
    </row>
    <row r="503" spans="1:6" ht="18.75" x14ac:dyDescent="0.3">
      <c r="A503" s="1" t="s">
        <v>1216</v>
      </c>
      <c r="B503" s="1" t="s">
        <v>1224</v>
      </c>
      <c r="C503" s="2"/>
      <c r="D503" s="3"/>
      <c r="E503" s="3">
        <v>144960</v>
      </c>
      <c r="F503" s="2">
        <f t="shared" si="7"/>
        <v>144960</v>
      </c>
    </row>
    <row r="504" spans="1:6" ht="18.75" x14ac:dyDescent="0.3">
      <c r="A504" s="1" t="s">
        <v>1217</v>
      </c>
      <c r="B504" s="1" t="s">
        <v>1225</v>
      </c>
      <c r="C504" s="2"/>
      <c r="D504" s="3"/>
      <c r="E504" s="3">
        <v>907635</v>
      </c>
      <c r="F504" s="2">
        <f t="shared" si="7"/>
        <v>907635</v>
      </c>
    </row>
    <row r="505" spans="1:6" ht="18.75" x14ac:dyDescent="0.3">
      <c r="A505" s="1" t="s">
        <v>1218</v>
      </c>
      <c r="B505" s="1" t="s">
        <v>1226</v>
      </c>
      <c r="C505" s="2"/>
      <c r="D505" s="3"/>
      <c r="E505" s="3">
        <v>17464</v>
      </c>
      <c r="F505" s="2">
        <f t="shared" si="7"/>
        <v>17464</v>
      </c>
    </row>
    <row r="506" spans="1:6" ht="18.75" x14ac:dyDescent="0.3">
      <c r="A506" s="1"/>
      <c r="B506" s="1"/>
      <c r="C506" s="2"/>
      <c r="D506" s="3"/>
      <c r="E506" s="3"/>
      <c r="F506" s="2"/>
    </row>
    <row r="507" spans="1:6" ht="18.75" x14ac:dyDescent="0.3">
      <c r="A507" s="4" t="s">
        <v>0</v>
      </c>
      <c r="B507" s="4" t="s">
        <v>1</v>
      </c>
      <c r="C507" s="5" t="s">
        <v>2</v>
      </c>
      <c r="D507" s="6" t="s">
        <v>3</v>
      </c>
      <c r="E507" s="6" t="s">
        <v>4</v>
      </c>
      <c r="F507" s="5" t="s">
        <v>5</v>
      </c>
    </row>
    <row r="508" spans="1:6" ht="18.75" x14ac:dyDescent="0.3">
      <c r="A508" s="1" t="s">
        <v>1219</v>
      </c>
      <c r="B508" s="1" t="s">
        <v>1227</v>
      </c>
      <c r="C508" s="2"/>
      <c r="D508" s="3"/>
      <c r="E508" s="3">
        <v>243850</v>
      </c>
      <c r="F508" s="2">
        <f t="shared" si="7"/>
        <v>243850</v>
      </c>
    </row>
    <row r="509" spans="1:6" ht="18.75" x14ac:dyDescent="0.3">
      <c r="A509" s="1" t="s">
        <v>1220</v>
      </c>
      <c r="B509" s="1" t="s">
        <v>1229</v>
      </c>
      <c r="C509" s="2"/>
      <c r="D509" s="3"/>
      <c r="E509" s="3">
        <v>213698</v>
      </c>
      <c r="F509" s="2">
        <f t="shared" si="7"/>
        <v>213698</v>
      </c>
    </row>
    <row r="510" spans="1:6" ht="18.75" x14ac:dyDescent="0.3">
      <c r="A510" s="1" t="s">
        <v>1228</v>
      </c>
      <c r="B510" s="1" t="s">
        <v>1230</v>
      </c>
      <c r="C510" s="2"/>
      <c r="D510" s="3"/>
      <c r="E510" s="3">
        <v>366863.18</v>
      </c>
      <c r="F510" s="2">
        <f t="shared" si="7"/>
        <v>366863.18</v>
      </c>
    </row>
    <row r="511" spans="1:6" ht="18.75" x14ac:dyDescent="0.3">
      <c r="A511" s="7" t="s">
        <v>720</v>
      </c>
      <c r="B511" s="4" t="s">
        <v>721</v>
      </c>
      <c r="C511" s="5">
        <v>37369014.870000005</v>
      </c>
      <c r="D511" s="6">
        <f>+D512+D515</f>
        <v>19021130.98</v>
      </c>
      <c r="E511" s="6">
        <f>+E512+E515</f>
        <v>19022847.170000002</v>
      </c>
      <c r="F511" s="5">
        <f t="shared" si="7"/>
        <v>37370731.060000002</v>
      </c>
    </row>
    <row r="512" spans="1:6" ht="18.75" x14ac:dyDescent="0.3">
      <c r="A512" s="7" t="s">
        <v>722</v>
      </c>
      <c r="B512" s="4" t="s">
        <v>723</v>
      </c>
      <c r="C512" s="5">
        <v>18175786.269999996</v>
      </c>
      <c r="D512" s="6">
        <f>+D513+D514</f>
        <v>1730023.23</v>
      </c>
      <c r="E512" s="6">
        <f>+E513+E514</f>
        <v>1731739.42</v>
      </c>
      <c r="F512" s="5">
        <f t="shared" si="7"/>
        <v>18177502.459999993</v>
      </c>
    </row>
    <row r="513" spans="1:6" ht="18.75" x14ac:dyDescent="0.3">
      <c r="A513" s="1" t="s">
        <v>724</v>
      </c>
      <c r="B513" s="1" t="s">
        <v>725</v>
      </c>
      <c r="C513" s="2">
        <v>-5490418.4300000006</v>
      </c>
      <c r="D513" s="3">
        <v>1532062.34</v>
      </c>
      <c r="E513" s="3">
        <v>1532887.43</v>
      </c>
      <c r="F513" s="2">
        <f t="shared" si="7"/>
        <v>-5489593.3400000008</v>
      </c>
    </row>
    <row r="514" spans="1:6" ht="18.75" x14ac:dyDescent="0.3">
      <c r="A514" s="1" t="s">
        <v>726</v>
      </c>
      <c r="B514" s="1" t="s">
        <v>727</v>
      </c>
      <c r="C514" s="2">
        <v>23666204.700000003</v>
      </c>
      <c r="D514" s="3">
        <v>197960.89</v>
      </c>
      <c r="E514" s="3">
        <v>198851.99</v>
      </c>
      <c r="F514" s="2">
        <f t="shared" si="7"/>
        <v>23667095.800000001</v>
      </c>
    </row>
    <row r="515" spans="1:6" ht="18.75" x14ac:dyDescent="0.3">
      <c r="A515" s="7" t="s">
        <v>728</v>
      </c>
      <c r="B515" s="4" t="s">
        <v>729</v>
      </c>
      <c r="C515" s="5">
        <v>19193228.600000001</v>
      </c>
      <c r="D515" s="6">
        <f>SUM(D516:D536)</f>
        <v>17291107.75</v>
      </c>
      <c r="E515" s="6">
        <f>SUM(E516:E536)</f>
        <v>17291107.75</v>
      </c>
      <c r="F515" s="5">
        <f t="shared" si="7"/>
        <v>19193228.600000001</v>
      </c>
    </row>
    <row r="516" spans="1:6" ht="18.75" x14ac:dyDescent="0.3">
      <c r="A516" s="1" t="s">
        <v>730</v>
      </c>
      <c r="B516" s="1" t="s">
        <v>731</v>
      </c>
      <c r="C516" s="3">
        <v>1937158.0899999999</v>
      </c>
      <c r="D516" s="3">
        <v>2691144.97</v>
      </c>
      <c r="E516" s="3">
        <v>2691144.97</v>
      </c>
      <c r="F516" s="2">
        <f t="shared" si="7"/>
        <v>1937158.0899999999</v>
      </c>
    </row>
    <row r="517" spans="1:6" ht="18.75" x14ac:dyDescent="0.3">
      <c r="A517" s="1" t="s">
        <v>732</v>
      </c>
      <c r="B517" s="1" t="s">
        <v>733</v>
      </c>
      <c r="C517" s="3">
        <v>331027.21000000002</v>
      </c>
      <c r="D517" s="3">
        <v>6000</v>
      </c>
      <c r="E517" s="3">
        <v>6000</v>
      </c>
      <c r="F517" s="2">
        <f t="shared" si="7"/>
        <v>331027.21000000002</v>
      </c>
    </row>
    <row r="518" spans="1:6" ht="18.75" x14ac:dyDescent="0.3">
      <c r="A518" s="1" t="s">
        <v>734</v>
      </c>
      <c r="B518" s="1" t="s">
        <v>735</v>
      </c>
      <c r="C518" s="3">
        <v>5136.6999999999971</v>
      </c>
      <c r="D518" s="3">
        <v>59900</v>
      </c>
      <c r="E518" s="3">
        <v>59900</v>
      </c>
      <c r="F518" s="2">
        <f t="shared" si="7"/>
        <v>5136.6999999999971</v>
      </c>
    </row>
    <row r="519" spans="1:6" ht="18.75" x14ac:dyDescent="0.3">
      <c r="A519" s="1" t="s">
        <v>736</v>
      </c>
      <c r="B519" s="1" t="s">
        <v>737</v>
      </c>
      <c r="C519" s="3">
        <v>-30917.410000000003</v>
      </c>
      <c r="D519" s="3">
        <v>96100</v>
      </c>
      <c r="E519" s="3">
        <v>96100</v>
      </c>
      <c r="F519" s="2">
        <f t="shared" ref="F519:F568" si="8">+C519-D519+E519</f>
        <v>-30917.410000000003</v>
      </c>
    </row>
    <row r="520" spans="1:6" ht="18.75" x14ac:dyDescent="0.3">
      <c r="A520" s="1" t="s">
        <v>738</v>
      </c>
      <c r="B520" s="1" t="s">
        <v>739</v>
      </c>
      <c r="C520" s="3">
        <v>27363.260000000009</v>
      </c>
      <c r="D520" s="3">
        <v>991519.69</v>
      </c>
      <c r="E520" s="3">
        <v>991519.69</v>
      </c>
      <c r="F520" s="2">
        <f t="shared" si="8"/>
        <v>27363.260000000009</v>
      </c>
    </row>
    <row r="521" spans="1:6" ht="18.75" x14ac:dyDescent="0.3">
      <c r="A521" s="1" t="s">
        <v>740</v>
      </c>
      <c r="B521" s="1" t="s">
        <v>741</v>
      </c>
      <c r="C521" s="3">
        <v>5773.3699999999953</v>
      </c>
      <c r="D521" s="3">
        <v>268803.90999999997</v>
      </c>
      <c r="E521" s="3">
        <v>268803.90999999997</v>
      </c>
      <c r="F521" s="2">
        <f t="shared" si="8"/>
        <v>5773.3699999999953</v>
      </c>
    </row>
    <row r="522" spans="1:6" ht="18.75" x14ac:dyDescent="0.3">
      <c r="A522" s="1" t="s">
        <v>742</v>
      </c>
      <c r="B522" s="1" t="s">
        <v>743</v>
      </c>
      <c r="C522" s="3">
        <v>139907.32</v>
      </c>
      <c r="D522" s="3">
        <v>29400</v>
      </c>
      <c r="E522" s="3">
        <v>29400</v>
      </c>
      <c r="F522" s="2">
        <f t="shared" si="8"/>
        <v>139907.32</v>
      </c>
    </row>
    <row r="523" spans="1:6" ht="18.75" x14ac:dyDescent="0.3">
      <c r="A523" s="1" t="s">
        <v>744</v>
      </c>
      <c r="B523" s="1" t="s">
        <v>745</v>
      </c>
      <c r="C523" s="3">
        <v>572114.68999999994</v>
      </c>
      <c r="D523" s="3">
        <v>4507067.97</v>
      </c>
      <c r="E523" s="3">
        <v>4507067.97</v>
      </c>
      <c r="F523" s="2">
        <f t="shared" si="8"/>
        <v>572114.68999999994</v>
      </c>
    </row>
    <row r="524" spans="1:6" ht="18.75" x14ac:dyDescent="0.3">
      <c r="A524" s="1" t="s">
        <v>746</v>
      </c>
      <c r="B524" s="1" t="s">
        <v>747</v>
      </c>
      <c r="C524" s="3">
        <v>-345873.23</v>
      </c>
      <c r="D524" s="3">
        <v>107443.44</v>
      </c>
      <c r="E524" s="3">
        <v>107443.44</v>
      </c>
      <c r="F524" s="2">
        <f t="shared" si="8"/>
        <v>-345873.23</v>
      </c>
    </row>
    <row r="525" spans="1:6" ht="18.75" x14ac:dyDescent="0.3">
      <c r="A525" s="1" t="s">
        <v>748</v>
      </c>
      <c r="B525" s="1" t="s">
        <v>749</v>
      </c>
      <c r="C525" s="3">
        <v>8102922.4900000002</v>
      </c>
      <c r="D525" s="3">
        <v>6223810.8099999996</v>
      </c>
      <c r="E525" s="3">
        <v>6223810.8099999996</v>
      </c>
      <c r="F525" s="2">
        <f t="shared" si="8"/>
        <v>8102922.4900000002</v>
      </c>
    </row>
    <row r="526" spans="1:6" ht="18.75" x14ac:dyDescent="0.3">
      <c r="A526" s="1" t="s">
        <v>750</v>
      </c>
      <c r="B526" s="1" t="s">
        <v>751</v>
      </c>
      <c r="C526" s="3">
        <v>125641.59000000008</v>
      </c>
      <c r="D526" s="3">
        <v>1338751.08</v>
      </c>
      <c r="E526" s="3">
        <v>1338751.08</v>
      </c>
      <c r="F526" s="2">
        <f t="shared" si="8"/>
        <v>125641.59000000008</v>
      </c>
    </row>
    <row r="527" spans="1:6" ht="18.75" x14ac:dyDescent="0.3">
      <c r="A527" s="1" t="s">
        <v>752</v>
      </c>
      <c r="B527" s="1" t="s">
        <v>753</v>
      </c>
      <c r="C527" s="3">
        <v>0</v>
      </c>
      <c r="D527" s="3">
        <v>1600</v>
      </c>
      <c r="E527" s="3">
        <v>1600</v>
      </c>
      <c r="F527" s="2">
        <f t="shared" si="8"/>
        <v>0</v>
      </c>
    </row>
    <row r="528" spans="1:6" ht="18.75" x14ac:dyDescent="0.3">
      <c r="A528" s="1" t="s">
        <v>754</v>
      </c>
      <c r="B528" s="1" t="s">
        <v>755</v>
      </c>
      <c r="C528" s="3">
        <v>250306.33</v>
      </c>
      <c r="D528" s="3">
        <v>386032.92</v>
      </c>
      <c r="E528" s="3">
        <v>386032.92</v>
      </c>
      <c r="F528" s="2">
        <f t="shared" si="8"/>
        <v>250306.33</v>
      </c>
    </row>
    <row r="529" spans="1:6" ht="18.75" x14ac:dyDescent="0.3">
      <c r="A529" s="1" t="s">
        <v>756</v>
      </c>
      <c r="B529" s="1" t="s">
        <v>757</v>
      </c>
      <c r="C529" s="3">
        <v>0</v>
      </c>
      <c r="D529" s="3">
        <v>47200</v>
      </c>
      <c r="E529" s="3">
        <v>47200</v>
      </c>
      <c r="F529" s="2">
        <f t="shared" si="8"/>
        <v>0</v>
      </c>
    </row>
    <row r="530" spans="1:6" ht="18.75" x14ac:dyDescent="0.3">
      <c r="A530" s="1" t="s">
        <v>758</v>
      </c>
      <c r="B530" s="1" t="s">
        <v>759</v>
      </c>
      <c r="C530" s="3">
        <v>8625</v>
      </c>
      <c r="D530" s="3">
        <v>155.36000000000001</v>
      </c>
      <c r="E530" s="3">
        <v>155.36000000000001</v>
      </c>
      <c r="F530" s="2">
        <f t="shared" si="8"/>
        <v>8625</v>
      </c>
    </row>
    <row r="531" spans="1:6" ht="18.75" x14ac:dyDescent="0.3">
      <c r="A531" s="1" t="s">
        <v>760</v>
      </c>
      <c r="B531" s="1" t="s">
        <v>761</v>
      </c>
      <c r="C531" s="3">
        <v>-3316.34</v>
      </c>
      <c r="D531" s="3"/>
      <c r="E531" s="3"/>
      <c r="F531" s="2">
        <f t="shared" si="8"/>
        <v>-3316.34</v>
      </c>
    </row>
    <row r="532" spans="1:6" ht="18.75" x14ac:dyDescent="0.3">
      <c r="A532" s="1" t="s">
        <v>762</v>
      </c>
      <c r="B532" s="1" t="s">
        <v>763</v>
      </c>
      <c r="C532" s="3">
        <v>38655.17</v>
      </c>
      <c r="D532" s="3"/>
      <c r="E532" s="3"/>
      <c r="F532" s="2">
        <f t="shared" si="8"/>
        <v>38655.17</v>
      </c>
    </row>
    <row r="533" spans="1:6" ht="18.75" x14ac:dyDescent="0.3">
      <c r="A533" s="1" t="s">
        <v>764</v>
      </c>
      <c r="B533" s="1" t="s">
        <v>765</v>
      </c>
      <c r="C533" s="3">
        <v>4100</v>
      </c>
      <c r="D533" s="3">
        <v>5600</v>
      </c>
      <c r="E533" s="3">
        <v>5600</v>
      </c>
      <c r="F533" s="2">
        <f t="shared" si="8"/>
        <v>4100</v>
      </c>
    </row>
    <row r="534" spans="1:6" ht="18.75" x14ac:dyDescent="0.3">
      <c r="A534" s="1" t="s">
        <v>766</v>
      </c>
      <c r="B534" s="1" t="s">
        <v>767</v>
      </c>
      <c r="C534" s="3">
        <v>0</v>
      </c>
      <c r="D534" s="3">
        <v>2900</v>
      </c>
      <c r="E534" s="3">
        <v>2900</v>
      </c>
      <c r="F534" s="2">
        <f t="shared" si="8"/>
        <v>0</v>
      </c>
    </row>
    <row r="535" spans="1:6" ht="18.75" x14ac:dyDescent="0.3">
      <c r="A535" s="1" t="s">
        <v>768</v>
      </c>
      <c r="B535" s="1" t="s">
        <v>769</v>
      </c>
      <c r="C535" s="3">
        <v>0</v>
      </c>
      <c r="D535" s="3">
        <v>78700</v>
      </c>
      <c r="E535" s="3">
        <v>78700</v>
      </c>
      <c r="F535" s="2">
        <f t="shared" si="8"/>
        <v>0</v>
      </c>
    </row>
    <row r="536" spans="1:6" ht="18.75" x14ac:dyDescent="0.3">
      <c r="A536" s="1" t="s">
        <v>770</v>
      </c>
      <c r="B536" s="1" t="s">
        <v>771</v>
      </c>
      <c r="C536" s="3">
        <v>0</v>
      </c>
      <c r="D536" s="3">
        <v>448977.6</v>
      </c>
      <c r="E536" s="3">
        <v>448977.6</v>
      </c>
      <c r="F536" s="2">
        <f t="shared" si="8"/>
        <v>0</v>
      </c>
    </row>
    <row r="537" spans="1:6" ht="18.75" x14ac:dyDescent="0.3">
      <c r="A537" s="7" t="s">
        <v>772</v>
      </c>
      <c r="B537" s="4" t="s">
        <v>773</v>
      </c>
      <c r="C537" s="5">
        <v>258630.39999999106</v>
      </c>
      <c r="D537" s="6">
        <f>+D540+D541+D539+D538</f>
        <v>69409557.980000004</v>
      </c>
      <c r="E537" s="6">
        <f>+E540+E541+E538+E539</f>
        <v>69409557.980000004</v>
      </c>
      <c r="F537" s="5">
        <f t="shared" si="8"/>
        <v>258630.39999999106</v>
      </c>
    </row>
    <row r="538" spans="1:6" ht="18.75" x14ac:dyDescent="0.3">
      <c r="A538" s="1" t="s">
        <v>774</v>
      </c>
      <c r="B538" s="1" t="s">
        <v>775</v>
      </c>
      <c r="C538" s="2">
        <v>-0.2</v>
      </c>
      <c r="D538" s="3"/>
      <c r="E538" s="3"/>
      <c r="F538" s="2">
        <f t="shared" si="8"/>
        <v>-0.2</v>
      </c>
    </row>
    <row r="539" spans="1:6" ht="18.75" x14ac:dyDescent="0.3">
      <c r="A539" s="1" t="s">
        <v>776</v>
      </c>
      <c r="B539" s="1" t="s">
        <v>777</v>
      </c>
      <c r="C539" s="2">
        <v>0</v>
      </c>
      <c r="D539" s="6"/>
      <c r="E539" s="6"/>
      <c r="F539" s="2">
        <f t="shared" si="8"/>
        <v>0</v>
      </c>
    </row>
    <row r="540" spans="1:6" ht="18.75" x14ac:dyDescent="0.3">
      <c r="A540" s="1" t="s">
        <v>778</v>
      </c>
      <c r="B540" s="1" t="s">
        <v>779</v>
      </c>
      <c r="C540" s="2">
        <v>0</v>
      </c>
      <c r="D540" s="3">
        <v>65362864.850000001</v>
      </c>
      <c r="E540" s="3">
        <v>65362864.850000001</v>
      </c>
      <c r="F540" s="2">
        <f t="shared" si="8"/>
        <v>0</v>
      </c>
    </row>
    <row r="541" spans="1:6" ht="18.75" x14ac:dyDescent="0.3">
      <c r="A541" s="1" t="s">
        <v>780</v>
      </c>
      <c r="B541" s="1" t="s">
        <v>781</v>
      </c>
      <c r="C541" s="2">
        <v>0</v>
      </c>
      <c r="D541" s="3">
        <v>4046693.13</v>
      </c>
      <c r="E541" s="3">
        <v>4046693.13</v>
      </c>
      <c r="F541" s="2">
        <f t="shared" si="8"/>
        <v>0</v>
      </c>
    </row>
    <row r="542" spans="1:6" ht="18.75" x14ac:dyDescent="0.3">
      <c r="A542" s="4">
        <v>2104</v>
      </c>
      <c r="B542" s="4" t="s">
        <v>782</v>
      </c>
      <c r="C542" s="5">
        <v>1406360.04</v>
      </c>
      <c r="D542" s="3"/>
      <c r="E542" s="3"/>
      <c r="F542" s="2">
        <f t="shared" si="8"/>
        <v>1406360.04</v>
      </c>
    </row>
    <row r="543" spans="1:6" ht="18.75" x14ac:dyDescent="0.3">
      <c r="A543" s="7" t="s">
        <v>783</v>
      </c>
      <c r="B543" s="4" t="s">
        <v>784</v>
      </c>
      <c r="C543" s="5">
        <v>1212756.96</v>
      </c>
      <c r="D543" s="3"/>
      <c r="E543" s="3"/>
      <c r="F543" s="2">
        <f t="shared" si="8"/>
        <v>1212756.96</v>
      </c>
    </row>
    <row r="544" spans="1:6" ht="18.75" x14ac:dyDescent="0.3">
      <c r="A544" s="4">
        <v>3</v>
      </c>
      <c r="B544" s="4" t="s">
        <v>785</v>
      </c>
      <c r="C544" s="5">
        <v>3292498710.1699996</v>
      </c>
      <c r="D544" s="6">
        <f>D545</f>
        <v>0</v>
      </c>
      <c r="E544" s="6">
        <f>+E546</f>
        <v>0</v>
      </c>
      <c r="F544" s="5">
        <f t="shared" si="8"/>
        <v>3292498710.1699996</v>
      </c>
    </row>
    <row r="545" spans="1:6" ht="18.75" x14ac:dyDescent="0.3">
      <c r="A545" s="4">
        <v>32</v>
      </c>
      <c r="B545" s="4" t="s">
        <v>786</v>
      </c>
      <c r="C545" s="5">
        <v>3292498710.1699996</v>
      </c>
      <c r="D545" s="6">
        <f>D546</f>
        <v>0</v>
      </c>
      <c r="E545" s="6">
        <f>+E546</f>
        <v>0</v>
      </c>
      <c r="F545" s="5">
        <f t="shared" si="8"/>
        <v>3292498710.1699996</v>
      </c>
    </row>
    <row r="546" spans="1:6" ht="18.75" x14ac:dyDescent="0.3">
      <c r="A546" s="4">
        <v>3203</v>
      </c>
      <c r="B546" s="4" t="s">
        <v>787</v>
      </c>
      <c r="C546" s="6">
        <v>2726004057.2099996</v>
      </c>
      <c r="D546" s="6">
        <f>D547</f>
        <v>0</v>
      </c>
      <c r="E546" s="6">
        <f>E547</f>
        <v>0</v>
      </c>
      <c r="F546" s="5">
        <f t="shared" si="8"/>
        <v>2726004057.2099996</v>
      </c>
    </row>
    <row r="547" spans="1:6" ht="18.75" x14ac:dyDescent="0.3">
      <c r="A547" s="8" t="s">
        <v>788</v>
      </c>
      <c r="B547" s="4" t="s">
        <v>789</v>
      </c>
      <c r="C547" s="5">
        <v>396810395.92000002</v>
      </c>
      <c r="D547" s="6">
        <f>+D548+D549+D550+D553+D554+D555</f>
        <v>0</v>
      </c>
      <c r="E547" s="6">
        <f>+E548+E549+E550+E553+E555+E554</f>
        <v>0</v>
      </c>
      <c r="F547" s="5">
        <f t="shared" si="8"/>
        <v>396810395.92000002</v>
      </c>
    </row>
    <row r="548" spans="1:6" ht="18.75" x14ac:dyDescent="0.3">
      <c r="A548" s="1" t="s">
        <v>790</v>
      </c>
      <c r="B548" s="1" t="s">
        <v>791</v>
      </c>
      <c r="C548" s="2">
        <v>163941291.53</v>
      </c>
      <c r="D548" s="3"/>
      <c r="E548" s="3"/>
      <c r="F548" s="2">
        <f t="shared" si="8"/>
        <v>163941291.53</v>
      </c>
    </row>
    <row r="549" spans="1:6" ht="18.75" x14ac:dyDescent="0.3">
      <c r="A549" s="1" t="s">
        <v>792</v>
      </c>
      <c r="B549" s="1" t="s">
        <v>793</v>
      </c>
      <c r="C549" s="2">
        <v>-9518553.3499999996</v>
      </c>
      <c r="D549" s="3"/>
      <c r="E549" s="3"/>
      <c r="F549" s="2">
        <f t="shared" si="8"/>
        <v>-9518553.3499999996</v>
      </c>
    </row>
    <row r="550" spans="1:6" ht="18.75" x14ac:dyDescent="0.3">
      <c r="A550" s="1" t="s">
        <v>794</v>
      </c>
      <c r="B550" s="1" t="s">
        <v>795</v>
      </c>
      <c r="C550" s="2">
        <v>-26634383.529999997</v>
      </c>
      <c r="D550" s="3"/>
      <c r="E550" s="3"/>
      <c r="F550" s="2">
        <f t="shared" si="8"/>
        <v>-26634383.529999997</v>
      </c>
    </row>
    <row r="551" spans="1:6" ht="18.75" x14ac:dyDescent="0.3">
      <c r="A551" s="1"/>
      <c r="B551" s="1"/>
      <c r="C551" s="2"/>
      <c r="D551" s="3"/>
      <c r="E551" s="3"/>
      <c r="F551" s="2"/>
    </row>
    <row r="552" spans="1:6" ht="18.75" x14ac:dyDescent="0.3">
      <c r="A552" s="4" t="s">
        <v>0</v>
      </c>
      <c r="B552" s="4" t="s">
        <v>1</v>
      </c>
      <c r="C552" s="5" t="s">
        <v>2</v>
      </c>
      <c r="D552" s="6" t="s">
        <v>3</v>
      </c>
      <c r="E552" s="6" t="s">
        <v>4</v>
      </c>
      <c r="F552" s="5" t="s">
        <v>5</v>
      </c>
    </row>
    <row r="553" spans="1:6" ht="18.75" x14ac:dyDescent="0.3">
      <c r="A553" s="1" t="s">
        <v>796</v>
      </c>
      <c r="B553" s="1" t="s">
        <v>797</v>
      </c>
      <c r="C553" s="2">
        <v>20587658.029999997</v>
      </c>
      <c r="D553" s="3"/>
      <c r="E553" s="3"/>
      <c r="F553" s="2">
        <f t="shared" si="8"/>
        <v>20587658.029999997</v>
      </c>
    </row>
    <row r="554" spans="1:6" ht="18.75" x14ac:dyDescent="0.3">
      <c r="A554" s="1" t="s">
        <v>798</v>
      </c>
      <c r="B554" s="1" t="s">
        <v>799</v>
      </c>
      <c r="C554" s="2">
        <v>74695018.909999996</v>
      </c>
      <c r="D554" s="3"/>
      <c r="E554" s="3"/>
      <c r="F554" s="2">
        <f t="shared" si="8"/>
        <v>74695018.909999996</v>
      </c>
    </row>
    <row r="555" spans="1:6" ht="18.75" x14ac:dyDescent="0.3">
      <c r="A555" s="1" t="s">
        <v>800</v>
      </c>
      <c r="B555" s="1" t="s">
        <v>801</v>
      </c>
      <c r="C555" s="2">
        <v>175189938.49000001</v>
      </c>
      <c r="D555" s="3"/>
      <c r="E555" s="3"/>
      <c r="F555" s="2">
        <f t="shared" si="8"/>
        <v>175189938.49000001</v>
      </c>
    </row>
    <row r="556" spans="1:6" ht="18.75" x14ac:dyDescent="0.3">
      <c r="A556" s="7" t="s">
        <v>802</v>
      </c>
      <c r="B556" s="4" t="s">
        <v>803</v>
      </c>
      <c r="C556" s="5">
        <v>2305561883.5</v>
      </c>
      <c r="D556" s="3"/>
      <c r="E556" s="6"/>
      <c r="F556" s="5">
        <f t="shared" si="8"/>
        <v>2305561883.5</v>
      </c>
    </row>
    <row r="557" spans="1:6" ht="18.75" x14ac:dyDescent="0.3">
      <c r="A557" s="4">
        <v>4</v>
      </c>
      <c r="B557" s="4" t="s">
        <v>804</v>
      </c>
      <c r="C557" s="5">
        <v>1132642013.9099998</v>
      </c>
      <c r="D557" s="6">
        <f>+D558</f>
        <v>0</v>
      </c>
      <c r="E557" s="6">
        <f>+E558+E561</f>
        <v>157918051.69999999</v>
      </c>
      <c r="F557" s="5">
        <f t="shared" si="8"/>
        <v>1290560065.6099999</v>
      </c>
    </row>
    <row r="558" spans="1:6" ht="18.75" x14ac:dyDescent="0.3">
      <c r="A558" s="1">
        <v>41</v>
      </c>
      <c r="B558" s="1" t="s">
        <v>805</v>
      </c>
      <c r="C558" s="3">
        <v>1128841414.1599998</v>
      </c>
      <c r="D558" s="3">
        <f>+D559+D560+D561</f>
        <v>0</v>
      </c>
      <c r="E558" s="6">
        <f>E559+E560</f>
        <v>157020744.13999999</v>
      </c>
      <c r="F558" s="2">
        <f t="shared" si="8"/>
        <v>1285862158.2999997</v>
      </c>
    </row>
    <row r="559" spans="1:6" ht="18.75" x14ac:dyDescent="0.3">
      <c r="A559" s="7" t="s">
        <v>806</v>
      </c>
      <c r="B559" s="4" t="s">
        <v>805</v>
      </c>
      <c r="C559" s="5">
        <v>0</v>
      </c>
      <c r="D559" s="6"/>
      <c r="E559" s="3"/>
      <c r="F559" s="5">
        <f t="shared" si="8"/>
        <v>0</v>
      </c>
    </row>
    <row r="560" spans="1:6" ht="18.75" x14ac:dyDescent="0.3">
      <c r="A560" s="7" t="s">
        <v>807</v>
      </c>
      <c r="B560" s="4" t="s">
        <v>808</v>
      </c>
      <c r="C560" s="5">
        <v>1127678573.8099999</v>
      </c>
      <c r="D560" s="6"/>
      <c r="E560" s="6">
        <v>157020744.13999999</v>
      </c>
      <c r="F560" s="5">
        <f t="shared" si="8"/>
        <v>1284699317.9499998</v>
      </c>
    </row>
    <row r="561" spans="1:6" ht="18.75" x14ac:dyDescent="0.3">
      <c r="A561" s="4">
        <v>4102</v>
      </c>
      <c r="B561" s="4" t="s">
        <v>809</v>
      </c>
      <c r="C561" s="5">
        <v>4963440.0999999996</v>
      </c>
      <c r="D561" s="6">
        <f>+D562+D567</f>
        <v>0</v>
      </c>
      <c r="E561" s="6">
        <f>+E562+E567</f>
        <v>897307.56</v>
      </c>
      <c r="F561" s="5">
        <f t="shared" si="8"/>
        <v>5860747.6600000001</v>
      </c>
    </row>
    <row r="562" spans="1:6" ht="18.75" x14ac:dyDescent="0.3">
      <c r="A562" s="7" t="s">
        <v>810</v>
      </c>
      <c r="B562" s="4" t="s">
        <v>811</v>
      </c>
      <c r="C562" s="5">
        <v>3087210.17</v>
      </c>
      <c r="D562" s="6">
        <f>+D563+D564+D565+D566</f>
        <v>0</v>
      </c>
      <c r="E562" s="6">
        <f>+E563+E566+E564+E565</f>
        <v>52700</v>
      </c>
      <c r="F562" s="5">
        <f t="shared" si="8"/>
        <v>3139910.17</v>
      </c>
    </row>
    <row r="563" spans="1:6" ht="18.75" x14ac:dyDescent="0.3">
      <c r="A563" s="1" t="s">
        <v>812</v>
      </c>
      <c r="B563" s="1" t="s">
        <v>813</v>
      </c>
      <c r="C563" s="2">
        <v>783675.17999999993</v>
      </c>
      <c r="D563" s="3"/>
      <c r="E563" s="3">
        <v>17700</v>
      </c>
      <c r="F563" s="2">
        <f t="shared" si="8"/>
        <v>801375.17999999993</v>
      </c>
    </row>
    <row r="564" spans="1:6" ht="18.75" x14ac:dyDescent="0.3">
      <c r="A564" s="1" t="s">
        <v>814</v>
      </c>
      <c r="B564" s="1" t="s">
        <v>815</v>
      </c>
      <c r="C564" s="2">
        <v>2060480</v>
      </c>
      <c r="D564" s="3"/>
      <c r="E564" s="3"/>
      <c r="F564" s="5">
        <f t="shared" si="8"/>
        <v>2060480</v>
      </c>
    </row>
    <row r="565" spans="1:6" ht="18.75" x14ac:dyDescent="0.3">
      <c r="A565" s="1" t="s">
        <v>816</v>
      </c>
      <c r="B565" s="1" t="s">
        <v>817</v>
      </c>
      <c r="C565" s="2">
        <v>207579.99</v>
      </c>
      <c r="D565" s="3"/>
      <c r="E565" s="3"/>
      <c r="F565" s="2">
        <f t="shared" si="8"/>
        <v>207579.99</v>
      </c>
    </row>
    <row r="566" spans="1:6" ht="18.75" x14ac:dyDescent="0.3">
      <c r="A566" s="1" t="s">
        <v>818</v>
      </c>
      <c r="B566" s="1" t="s">
        <v>819</v>
      </c>
      <c r="C566" s="2">
        <v>35475</v>
      </c>
      <c r="D566" s="3"/>
      <c r="E566" s="3">
        <v>35000</v>
      </c>
      <c r="F566" s="2">
        <f t="shared" si="8"/>
        <v>70475</v>
      </c>
    </row>
    <row r="567" spans="1:6" ht="18.75" x14ac:dyDescent="0.3">
      <c r="A567" s="7" t="s">
        <v>820</v>
      </c>
      <c r="B567" s="4" t="s">
        <v>821</v>
      </c>
      <c r="C567" s="5">
        <v>1876229.93</v>
      </c>
      <c r="D567" s="6">
        <f>+D568</f>
        <v>0</v>
      </c>
      <c r="E567" s="6">
        <f>+E568</f>
        <v>844607.56</v>
      </c>
      <c r="F567" s="5">
        <f t="shared" si="8"/>
        <v>2720837.49</v>
      </c>
    </row>
    <row r="568" spans="1:6" ht="18.75" x14ac:dyDescent="0.3">
      <c r="A568" s="1" t="s">
        <v>822</v>
      </c>
      <c r="B568" s="1" t="s">
        <v>823</v>
      </c>
      <c r="C568" s="2">
        <v>1876229.93</v>
      </c>
      <c r="D568" s="3"/>
      <c r="E568" s="3">
        <v>844607.56</v>
      </c>
      <c r="F568" s="2">
        <f t="shared" si="8"/>
        <v>2720837.49</v>
      </c>
    </row>
    <row r="569" spans="1:6" ht="18.75" x14ac:dyDescent="0.3">
      <c r="A569" s="4">
        <v>5</v>
      </c>
      <c r="B569" s="4" t="s">
        <v>824</v>
      </c>
      <c r="C569" s="5">
        <v>1161955146.4100001</v>
      </c>
      <c r="D569" s="6">
        <f>+D570+D628+D630</f>
        <v>149297859.66</v>
      </c>
      <c r="E569" s="6">
        <f>+E570+E628+E630</f>
        <v>5500</v>
      </c>
      <c r="F569" s="5">
        <f t="shared" ref="F569:F632" si="9">+C569+D569-E569</f>
        <v>1311247506.0700002</v>
      </c>
    </row>
    <row r="570" spans="1:6" ht="18.75" x14ac:dyDescent="0.3">
      <c r="A570" s="4">
        <v>5101</v>
      </c>
      <c r="B570" s="4" t="s">
        <v>825</v>
      </c>
      <c r="C570" s="5">
        <v>1207428426.1200001</v>
      </c>
      <c r="D570" s="6">
        <f>D571+D590</f>
        <v>149297859.66</v>
      </c>
      <c r="E570" s="6">
        <f>+E571+E590</f>
        <v>5500</v>
      </c>
      <c r="F570" s="5">
        <f t="shared" si="9"/>
        <v>1356720785.7800002</v>
      </c>
    </row>
    <row r="571" spans="1:6" ht="18.75" x14ac:dyDescent="0.3">
      <c r="A571" s="7" t="s">
        <v>826</v>
      </c>
      <c r="B571" s="4" t="s">
        <v>827</v>
      </c>
      <c r="C571" s="5">
        <v>885623613.88000035</v>
      </c>
      <c r="D571" s="6">
        <f>+D572+D575+D576+D578+D580+D589+D585+D579+D577</f>
        <v>114017811.73999999</v>
      </c>
      <c r="E571" s="6">
        <f>+E572+E575+E576+E578+E579+E580+E585+E589+E577</f>
        <v>5500</v>
      </c>
      <c r="F571" s="5">
        <f t="shared" si="9"/>
        <v>999635925.62000036</v>
      </c>
    </row>
    <row r="572" spans="1:6" ht="18.75" x14ac:dyDescent="0.3">
      <c r="A572" s="4" t="s">
        <v>828</v>
      </c>
      <c r="B572" s="4" t="s">
        <v>829</v>
      </c>
      <c r="C572" s="5">
        <v>582999149.56999981</v>
      </c>
      <c r="D572" s="6">
        <f>+D573+D574</f>
        <v>88234422.879999995</v>
      </c>
      <c r="E572" s="6">
        <f>+E573+E574</f>
        <v>0</v>
      </c>
      <c r="F572" s="5">
        <f t="shared" si="9"/>
        <v>671233572.44999981</v>
      </c>
    </row>
    <row r="573" spans="1:6" ht="18.75" x14ac:dyDescent="0.3">
      <c r="A573" s="1" t="s">
        <v>830</v>
      </c>
      <c r="B573" s="1" t="s">
        <v>831</v>
      </c>
      <c r="C573" s="2">
        <v>548906864.17000008</v>
      </c>
      <c r="D573" s="3">
        <v>83279957.890000001</v>
      </c>
      <c r="E573" s="3"/>
      <c r="F573" s="2">
        <f t="shared" si="9"/>
        <v>632186822.06000006</v>
      </c>
    </row>
    <row r="574" spans="1:6" ht="18.75" x14ac:dyDescent="0.3">
      <c r="A574" s="1" t="s">
        <v>832</v>
      </c>
      <c r="B574" s="1" t="s">
        <v>833</v>
      </c>
      <c r="C574" s="2">
        <v>34092285.399999999</v>
      </c>
      <c r="D574" s="3">
        <v>4954464.99</v>
      </c>
      <c r="E574" s="3"/>
      <c r="F574" s="5">
        <f t="shared" si="9"/>
        <v>39046750.390000001</v>
      </c>
    </row>
    <row r="575" spans="1:6" ht="18.75" x14ac:dyDescent="0.3">
      <c r="A575" s="4" t="s">
        <v>834</v>
      </c>
      <c r="B575" s="4" t="s">
        <v>835</v>
      </c>
      <c r="C575" s="5">
        <v>106344838.02000001</v>
      </c>
      <c r="D575" s="6">
        <v>23663631.780000001</v>
      </c>
      <c r="E575" s="6"/>
      <c r="F575" s="5">
        <f t="shared" si="9"/>
        <v>130008469.80000001</v>
      </c>
    </row>
    <row r="576" spans="1:6" ht="18.75" x14ac:dyDescent="0.3">
      <c r="A576" s="4" t="s">
        <v>836</v>
      </c>
      <c r="B576" s="4" t="s">
        <v>837</v>
      </c>
      <c r="C576" s="5">
        <v>84998383.519999996</v>
      </c>
      <c r="D576" s="6"/>
      <c r="E576" s="6"/>
      <c r="F576" s="5">
        <f t="shared" si="9"/>
        <v>84998383.519999996</v>
      </c>
    </row>
    <row r="577" spans="1:6" ht="18.75" x14ac:dyDescent="0.3">
      <c r="A577" s="1" t="s">
        <v>838</v>
      </c>
      <c r="B577" s="1" t="s">
        <v>839</v>
      </c>
      <c r="C577" s="2">
        <v>9162000</v>
      </c>
      <c r="D577" s="3">
        <v>1329000</v>
      </c>
      <c r="E577" s="3"/>
      <c r="F577" s="2">
        <f t="shared" si="9"/>
        <v>10491000</v>
      </c>
    </row>
    <row r="578" spans="1:6" ht="18.75" x14ac:dyDescent="0.3">
      <c r="A578" s="4" t="s">
        <v>840</v>
      </c>
      <c r="B578" s="4" t="s">
        <v>841</v>
      </c>
      <c r="C578" s="5">
        <v>9200912.8800000008</v>
      </c>
      <c r="D578" s="6">
        <v>619200</v>
      </c>
      <c r="E578" s="6">
        <v>5500</v>
      </c>
      <c r="F578" s="5">
        <f t="shared" si="9"/>
        <v>9814612.8800000008</v>
      </c>
    </row>
    <row r="579" spans="1:6" ht="18.75" x14ac:dyDescent="0.3">
      <c r="A579" s="4" t="s">
        <v>842</v>
      </c>
      <c r="B579" s="4" t="s">
        <v>843</v>
      </c>
      <c r="C579" s="5">
        <v>490000</v>
      </c>
      <c r="D579" s="3">
        <v>33149.08</v>
      </c>
      <c r="E579" s="6"/>
      <c r="F579" s="5">
        <f t="shared" si="9"/>
        <v>523149.08</v>
      </c>
    </row>
    <row r="580" spans="1:6" ht="18.75" x14ac:dyDescent="0.3">
      <c r="A580" s="4" t="s">
        <v>844</v>
      </c>
      <c r="B580" s="4" t="s">
        <v>845</v>
      </c>
      <c r="C580" s="5">
        <v>91343906.12000002</v>
      </c>
      <c r="D580" s="6">
        <f>+D583+D584+D581+D582</f>
        <v>0</v>
      </c>
      <c r="E580" s="6">
        <f>+E581+E582+E583+E584</f>
        <v>0</v>
      </c>
      <c r="F580" s="5">
        <f t="shared" si="9"/>
        <v>91343906.12000002</v>
      </c>
    </row>
    <row r="581" spans="1:6" ht="18.75" x14ac:dyDescent="0.3">
      <c r="A581" s="1" t="s">
        <v>846</v>
      </c>
      <c r="B581" s="1" t="s">
        <v>847</v>
      </c>
      <c r="C581" s="2">
        <v>0</v>
      </c>
      <c r="D581" s="3"/>
      <c r="E581" s="3"/>
      <c r="F581" s="5">
        <f t="shared" si="9"/>
        <v>0</v>
      </c>
    </row>
    <row r="582" spans="1:6" ht="18.75" x14ac:dyDescent="0.3">
      <c r="A582" s="1" t="s">
        <v>848</v>
      </c>
      <c r="B582" s="1" t="s">
        <v>849</v>
      </c>
      <c r="C582" s="2">
        <v>22188316.140000001</v>
      </c>
      <c r="D582" s="3"/>
      <c r="E582" s="3"/>
      <c r="F582" s="5">
        <f t="shared" si="9"/>
        <v>22188316.140000001</v>
      </c>
    </row>
    <row r="583" spans="1:6" ht="18.75" x14ac:dyDescent="0.3">
      <c r="A583" s="1" t="s">
        <v>850</v>
      </c>
      <c r="B583" s="1" t="s">
        <v>851</v>
      </c>
      <c r="C583" s="2">
        <v>60224568.409999996</v>
      </c>
      <c r="D583" s="3"/>
      <c r="E583" s="3"/>
      <c r="F583" s="5">
        <f t="shared" si="9"/>
        <v>60224568.409999996</v>
      </c>
    </row>
    <row r="584" spans="1:6" ht="18.75" x14ac:dyDescent="0.3">
      <c r="A584" s="1" t="s">
        <v>852</v>
      </c>
      <c r="B584" s="1" t="s">
        <v>853</v>
      </c>
      <c r="C584" s="2">
        <v>8931021.5700000003</v>
      </c>
      <c r="D584" s="3"/>
      <c r="E584" s="3"/>
      <c r="F584" s="5">
        <f t="shared" si="9"/>
        <v>8931021.5700000003</v>
      </c>
    </row>
    <row r="585" spans="1:6" ht="18.75" x14ac:dyDescent="0.3">
      <c r="A585" s="4" t="s">
        <v>854</v>
      </c>
      <c r="B585" s="4" t="s">
        <v>855</v>
      </c>
      <c r="C585" s="5">
        <v>9454.9700000000012</v>
      </c>
      <c r="D585" s="6">
        <f>D586+D587+D588</f>
        <v>0</v>
      </c>
      <c r="E585" s="6">
        <f>+E586+E587+E588</f>
        <v>0</v>
      </c>
      <c r="F585" s="5">
        <f t="shared" si="9"/>
        <v>9454.9700000000012</v>
      </c>
    </row>
    <row r="586" spans="1:6" ht="18.75" x14ac:dyDescent="0.3">
      <c r="A586" s="1" t="s">
        <v>856</v>
      </c>
      <c r="B586" s="1" t="s">
        <v>857</v>
      </c>
      <c r="C586" s="2">
        <v>1113.3800000000001</v>
      </c>
      <c r="D586" s="3"/>
      <c r="E586" s="3"/>
      <c r="F586" s="5">
        <f t="shared" si="9"/>
        <v>1113.3800000000001</v>
      </c>
    </row>
    <row r="587" spans="1:6" ht="18.75" x14ac:dyDescent="0.3">
      <c r="A587" s="1" t="s">
        <v>858</v>
      </c>
      <c r="B587" s="1" t="s">
        <v>859</v>
      </c>
      <c r="C587" s="2">
        <v>1096.6199999999999</v>
      </c>
      <c r="D587" s="3"/>
      <c r="E587" s="3"/>
      <c r="F587" s="5">
        <f t="shared" si="9"/>
        <v>1096.6199999999999</v>
      </c>
    </row>
    <row r="588" spans="1:6" ht="18.75" x14ac:dyDescent="0.3">
      <c r="A588" s="1" t="s">
        <v>860</v>
      </c>
      <c r="B588" s="1" t="s">
        <v>861</v>
      </c>
      <c r="C588" s="2">
        <v>7244.97</v>
      </c>
      <c r="D588" s="3"/>
      <c r="E588" s="3"/>
      <c r="F588" s="5">
        <f t="shared" si="9"/>
        <v>7244.97</v>
      </c>
    </row>
    <row r="589" spans="1:6" ht="18.75" x14ac:dyDescent="0.3">
      <c r="A589" s="4" t="s">
        <v>862</v>
      </c>
      <c r="B589" s="4" t="s">
        <v>863</v>
      </c>
      <c r="C589" s="5">
        <v>1074968.7999999998</v>
      </c>
      <c r="D589" s="6">
        <v>138408</v>
      </c>
      <c r="E589" s="6"/>
      <c r="F589" s="5">
        <f t="shared" si="9"/>
        <v>1213376.7999999998</v>
      </c>
    </row>
    <row r="590" spans="1:6" ht="18.75" x14ac:dyDescent="0.3">
      <c r="A590" s="7" t="s">
        <v>864</v>
      </c>
      <c r="B590" s="4" t="s">
        <v>865</v>
      </c>
      <c r="C590" s="5">
        <v>254065969.57999998</v>
      </c>
      <c r="D590" s="6">
        <f>+D591+D616</f>
        <v>35280047.920000002</v>
      </c>
      <c r="E590" s="6">
        <f>+E591+E616</f>
        <v>0</v>
      </c>
      <c r="F590" s="5">
        <f t="shared" si="9"/>
        <v>289346017.5</v>
      </c>
    </row>
    <row r="591" spans="1:6" ht="18.75" x14ac:dyDescent="0.3">
      <c r="A591" s="4" t="s">
        <v>866</v>
      </c>
      <c r="B591" s="4" t="s">
        <v>867</v>
      </c>
      <c r="C591" s="5">
        <v>193805687.32999998</v>
      </c>
      <c r="D591" s="6">
        <f>+D592+D593+D599+D602+D603+D604+D605+D606+D607</f>
        <v>26921647.389999997</v>
      </c>
      <c r="E591" s="6">
        <f>+E592+E593+E599+E602+E603+E604+E605+E606+E607</f>
        <v>0</v>
      </c>
      <c r="F591" s="5">
        <f t="shared" si="9"/>
        <v>220727334.71999997</v>
      </c>
    </row>
    <row r="592" spans="1:6" ht="18.75" x14ac:dyDescent="0.3">
      <c r="A592" s="4" t="s">
        <v>868</v>
      </c>
      <c r="B592" s="4" t="s">
        <v>869</v>
      </c>
      <c r="C592" s="5">
        <v>6617559.6900000004</v>
      </c>
      <c r="D592" s="6">
        <v>926317.54</v>
      </c>
      <c r="E592" s="6"/>
      <c r="F592" s="5">
        <f t="shared" si="9"/>
        <v>7543877.2300000004</v>
      </c>
    </row>
    <row r="593" spans="1:6" ht="18.75" x14ac:dyDescent="0.3">
      <c r="A593" s="4" t="s">
        <v>870</v>
      </c>
      <c r="B593" s="4" t="s">
        <v>871</v>
      </c>
      <c r="C593" s="5">
        <v>92287924.530000001</v>
      </c>
      <c r="D593" s="6">
        <f>+D594+D597+D598</f>
        <v>13236768.699999999</v>
      </c>
      <c r="E593" s="6">
        <f>+E594+E597+E598</f>
        <v>0</v>
      </c>
      <c r="F593" s="5">
        <f t="shared" si="9"/>
        <v>105524693.23</v>
      </c>
    </row>
    <row r="594" spans="1:6" ht="18.75" x14ac:dyDescent="0.3">
      <c r="A594" s="1" t="s">
        <v>872</v>
      </c>
      <c r="B594" s="1" t="s">
        <v>873</v>
      </c>
      <c r="C594" s="2">
        <v>92029606.170000002</v>
      </c>
      <c r="D594" s="3">
        <v>13205928.699999999</v>
      </c>
      <c r="E594" s="3"/>
      <c r="F594" s="2">
        <f t="shared" si="9"/>
        <v>105235534.87</v>
      </c>
    </row>
    <row r="595" spans="1:6" ht="18.75" x14ac:dyDescent="0.3">
      <c r="A595" s="1"/>
      <c r="B595" s="1"/>
      <c r="C595" s="2"/>
      <c r="D595" s="3"/>
      <c r="E595" s="3"/>
      <c r="F595" s="2"/>
    </row>
    <row r="596" spans="1:6" ht="18.75" x14ac:dyDescent="0.3">
      <c r="A596" s="4" t="s">
        <v>0</v>
      </c>
      <c r="B596" s="4" t="s">
        <v>1</v>
      </c>
      <c r="C596" s="5" t="s">
        <v>2</v>
      </c>
      <c r="D596" s="6" t="s">
        <v>3</v>
      </c>
      <c r="E596" s="6" t="s">
        <v>4</v>
      </c>
      <c r="F596" s="5" t="s">
        <v>5</v>
      </c>
    </row>
    <row r="597" spans="1:6" ht="18.75" x14ac:dyDescent="0.3">
      <c r="A597" s="1" t="s">
        <v>874</v>
      </c>
      <c r="B597" s="1" t="s">
        <v>875</v>
      </c>
      <c r="C597" s="2">
        <v>86530</v>
      </c>
      <c r="D597" s="3">
        <v>13376</v>
      </c>
      <c r="E597" s="3"/>
      <c r="F597" s="5">
        <f t="shared" si="9"/>
        <v>99906</v>
      </c>
    </row>
    <row r="598" spans="1:6" ht="18.75" x14ac:dyDescent="0.3">
      <c r="A598" s="1" t="s">
        <v>876</v>
      </c>
      <c r="B598" s="1" t="s">
        <v>877</v>
      </c>
      <c r="C598" s="2">
        <v>171788.36000000002</v>
      </c>
      <c r="D598" s="3">
        <v>17464</v>
      </c>
      <c r="E598" s="3"/>
      <c r="F598" s="5">
        <f t="shared" si="9"/>
        <v>189252.36000000002</v>
      </c>
    </row>
    <row r="599" spans="1:6" ht="18.75" x14ac:dyDescent="0.3">
      <c r="A599" s="4" t="s">
        <v>878</v>
      </c>
      <c r="B599" s="4" t="s">
        <v>879</v>
      </c>
      <c r="C599" s="5">
        <v>3310462.7500000005</v>
      </c>
      <c r="D599" s="6">
        <f>+D600+D601</f>
        <v>908901.03</v>
      </c>
      <c r="E599" s="6">
        <f>+E600+E601</f>
        <v>0</v>
      </c>
      <c r="F599" s="5">
        <f t="shared" si="9"/>
        <v>4219363.78</v>
      </c>
    </row>
    <row r="600" spans="1:6" ht="18.75" x14ac:dyDescent="0.3">
      <c r="A600" s="1" t="s">
        <v>880</v>
      </c>
      <c r="B600" s="1" t="s">
        <v>881</v>
      </c>
      <c r="C600" s="2">
        <v>2960407.62</v>
      </c>
      <c r="D600" s="3">
        <v>901307.73</v>
      </c>
      <c r="E600" s="3"/>
      <c r="F600" s="5">
        <f t="shared" si="9"/>
        <v>3861715.35</v>
      </c>
    </row>
    <row r="601" spans="1:6" ht="18.75" x14ac:dyDescent="0.3">
      <c r="A601" s="1" t="s">
        <v>882</v>
      </c>
      <c r="B601" s="1" t="s">
        <v>883</v>
      </c>
      <c r="C601" s="2">
        <v>350055.13</v>
      </c>
      <c r="D601" s="3">
        <v>7593.3</v>
      </c>
      <c r="E601" s="3"/>
      <c r="F601" s="5">
        <f t="shared" si="9"/>
        <v>357648.43</v>
      </c>
    </row>
    <row r="602" spans="1:6" ht="18.75" x14ac:dyDescent="0.3">
      <c r="A602" s="4" t="s">
        <v>884</v>
      </c>
      <c r="B602" s="4" t="s">
        <v>885</v>
      </c>
      <c r="C602" s="5">
        <v>12857400</v>
      </c>
      <c r="D602" s="6">
        <v>1205500</v>
      </c>
      <c r="E602" s="6"/>
      <c r="F602" s="5">
        <f t="shared" si="9"/>
        <v>14062900</v>
      </c>
    </row>
    <row r="603" spans="1:6" ht="18.75" x14ac:dyDescent="0.3">
      <c r="A603" s="4" t="s">
        <v>886</v>
      </c>
      <c r="B603" s="4" t="s">
        <v>887</v>
      </c>
      <c r="C603" s="5">
        <v>495723.33</v>
      </c>
      <c r="D603" s="6">
        <v>321640</v>
      </c>
      <c r="E603" s="6"/>
      <c r="F603" s="5">
        <f t="shared" si="9"/>
        <v>817363.33000000007</v>
      </c>
    </row>
    <row r="604" spans="1:6" ht="18.75" x14ac:dyDescent="0.3">
      <c r="A604" s="4" t="s">
        <v>888</v>
      </c>
      <c r="B604" s="4" t="s">
        <v>889</v>
      </c>
      <c r="C604" s="5">
        <v>1919618.35</v>
      </c>
      <c r="D604" s="6">
        <v>2053849.88</v>
      </c>
      <c r="E604" s="6"/>
      <c r="F604" s="5">
        <f t="shared" si="9"/>
        <v>3973468.23</v>
      </c>
    </row>
    <row r="605" spans="1:6" ht="18.75" x14ac:dyDescent="0.3">
      <c r="A605" s="4" t="s">
        <v>890</v>
      </c>
      <c r="B605" s="4" t="s">
        <v>891</v>
      </c>
      <c r="C605" s="5">
        <v>7648017.6099999975</v>
      </c>
      <c r="D605" s="6">
        <v>721048.27</v>
      </c>
      <c r="E605" s="6"/>
      <c r="F605" s="5">
        <f t="shared" si="9"/>
        <v>8369065.8799999971</v>
      </c>
    </row>
    <row r="606" spans="1:6" ht="18.75" x14ac:dyDescent="0.3">
      <c r="A606" s="4" t="s">
        <v>892</v>
      </c>
      <c r="B606" s="4" t="s">
        <v>893</v>
      </c>
      <c r="C606" s="5">
        <v>42417330.839999996</v>
      </c>
      <c r="D606" s="6">
        <v>7105436.2699999996</v>
      </c>
      <c r="E606" s="6"/>
      <c r="F606" s="5">
        <f t="shared" si="9"/>
        <v>49522767.109999999</v>
      </c>
    </row>
    <row r="607" spans="1:6" ht="18.75" x14ac:dyDescent="0.3">
      <c r="A607" s="4" t="s">
        <v>894</v>
      </c>
      <c r="B607" s="4" t="s">
        <v>895</v>
      </c>
      <c r="C607" s="5">
        <v>26251650.229999997</v>
      </c>
      <c r="D607" s="6">
        <f>+D609+D611+D608+D610+D612+D613+D614+D615</f>
        <v>442185.69999999995</v>
      </c>
      <c r="E607" s="6">
        <f>+E608+E609+E610+E611+E612+E613+E614+E615</f>
        <v>0</v>
      </c>
      <c r="F607" s="5">
        <f t="shared" si="9"/>
        <v>26693835.929999996</v>
      </c>
    </row>
    <row r="608" spans="1:6" ht="18.75" x14ac:dyDescent="0.3">
      <c r="A608" s="1" t="s">
        <v>896</v>
      </c>
      <c r="B608" s="1" t="s">
        <v>897</v>
      </c>
      <c r="C608" s="2">
        <v>864940</v>
      </c>
      <c r="D608" s="3">
        <v>218392.4</v>
      </c>
      <c r="E608" s="3"/>
      <c r="F608" s="2">
        <f t="shared" si="9"/>
        <v>1083332.3999999999</v>
      </c>
    </row>
    <row r="609" spans="1:6" ht="18.75" x14ac:dyDescent="0.3">
      <c r="A609" s="1" t="s">
        <v>898</v>
      </c>
      <c r="B609" s="1" t="s">
        <v>899</v>
      </c>
      <c r="C609" s="2">
        <v>40047.110000000022</v>
      </c>
      <c r="D609" s="3">
        <v>733.3</v>
      </c>
      <c r="E609" s="3"/>
      <c r="F609" s="2">
        <f t="shared" si="9"/>
        <v>40780.410000000025</v>
      </c>
    </row>
    <row r="610" spans="1:6" ht="18.75" x14ac:dyDescent="0.3">
      <c r="A610" s="1" t="s">
        <v>900</v>
      </c>
      <c r="B610" s="1" t="s">
        <v>901</v>
      </c>
      <c r="C610" s="2">
        <v>466818.4</v>
      </c>
      <c r="D610" s="3"/>
      <c r="E610" s="3"/>
      <c r="F610" s="2">
        <f t="shared" si="9"/>
        <v>466818.4</v>
      </c>
    </row>
    <row r="611" spans="1:6" ht="18.75" x14ac:dyDescent="0.3">
      <c r="A611" s="1" t="s">
        <v>902</v>
      </c>
      <c r="B611" s="1" t="s">
        <v>903</v>
      </c>
      <c r="C611" s="2">
        <v>39122.9</v>
      </c>
      <c r="D611" s="3"/>
      <c r="E611" s="3"/>
      <c r="F611" s="2">
        <f t="shared" si="9"/>
        <v>39122.9</v>
      </c>
    </row>
    <row r="612" spans="1:6" ht="18.75" x14ac:dyDescent="0.3">
      <c r="A612" s="1" t="s">
        <v>904</v>
      </c>
      <c r="B612" s="1" t="s">
        <v>905</v>
      </c>
      <c r="C612" s="2">
        <v>501500</v>
      </c>
      <c r="D612" s="3">
        <v>221060</v>
      </c>
      <c r="E612" s="3"/>
      <c r="F612" s="2">
        <f t="shared" si="9"/>
        <v>722560</v>
      </c>
    </row>
    <row r="613" spans="1:6" ht="18.75" x14ac:dyDescent="0.3">
      <c r="A613" s="1" t="s">
        <v>906</v>
      </c>
      <c r="B613" s="1" t="s">
        <v>907</v>
      </c>
      <c r="C613" s="2">
        <v>697357.8</v>
      </c>
      <c r="D613" s="3">
        <v>2000</v>
      </c>
      <c r="E613" s="3"/>
      <c r="F613" s="2">
        <f t="shared" si="9"/>
        <v>699357.8</v>
      </c>
    </row>
    <row r="614" spans="1:6" ht="18.75" x14ac:dyDescent="0.3">
      <c r="A614" s="1" t="s">
        <v>908</v>
      </c>
      <c r="B614" s="1" t="s">
        <v>909</v>
      </c>
      <c r="C614" s="2">
        <v>6500</v>
      </c>
      <c r="D614" s="3"/>
      <c r="E614" s="3"/>
      <c r="F614" s="2">
        <f t="shared" si="9"/>
        <v>6500</v>
      </c>
    </row>
    <row r="615" spans="1:6" ht="18.75" x14ac:dyDescent="0.3">
      <c r="A615" s="1" t="s">
        <v>910</v>
      </c>
      <c r="B615" s="1" t="s">
        <v>911</v>
      </c>
      <c r="C615" s="2">
        <v>23635364.02</v>
      </c>
      <c r="D615" s="3"/>
      <c r="E615" s="3"/>
      <c r="F615" s="2">
        <f t="shared" si="9"/>
        <v>23635364.02</v>
      </c>
    </row>
    <row r="616" spans="1:6" ht="18.75" x14ac:dyDescent="0.3">
      <c r="A616" s="7" t="s">
        <v>912</v>
      </c>
      <c r="B616" s="4" t="s">
        <v>913</v>
      </c>
      <c r="C616" s="5">
        <v>60260282.250000007</v>
      </c>
      <c r="D616" s="6">
        <f>+D617+D618+D619+D620+D624+D625+D626+D627</f>
        <v>8358400.5300000012</v>
      </c>
      <c r="E616" s="6">
        <f>+E617+E618+E619+E620+E624+E625+E626+E627</f>
        <v>0</v>
      </c>
      <c r="F616" s="5">
        <f t="shared" si="9"/>
        <v>68618682.780000001</v>
      </c>
    </row>
    <row r="617" spans="1:6" ht="18.75" x14ac:dyDescent="0.3">
      <c r="A617" s="4" t="s">
        <v>914</v>
      </c>
      <c r="B617" s="4" t="s">
        <v>915</v>
      </c>
      <c r="C617" s="5">
        <v>5825707.9800000004</v>
      </c>
      <c r="D617" s="6">
        <v>1366154.63</v>
      </c>
      <c r="E617" s="6"/>
      <c r="F617" s="5">
        <f t="shared" si="9"/>
        <v>7191862.6100000003</v>
      </c>
    </row>
    <row r="618" spans="1:6" ht="18.75" x14ac:dyDescent="0.3">
      <c r="A618" s="4" t="s">
        <v>916</v>
      </c>
      <c r="B618" s="4" t="s">
        <v>917</v>
      </c>
      <c r="C618" s="5">
        <v>801324.09999999986</v>
      </c>
      <c r="D618" s="6"/>
      <c r="E618" s="6"/>
      <c r="F618" s="5">
        <f t="shared" si="9"/>
        <v>801324.09999999986</v>
      </c>
    </row>
    <row r="619" spans="1:6" ht="18.75" x14ac:dyDescent="0.3">
      <c r="A619" s="4" t="s">
        <v>918</v>
      </c>
      <c r="B619" s="4" t="s">
        <v>919</v>
      </c>
      <c r="C619" s="5">
        <v>1331026.6200000001</v>
      </c>
      <c r="D619" s="6">
        <v>1073934.52</v>
      </c>
      <c r="E619" s="6"/>
      <c r="F619" s="5">
        <f t="shared" si="9"/>
        <v>2404961.14</v>
      </c>
    </row>
    <row r="620" spans="1:6" ht="18.75" x14ac:dyDescent="0.3">
      <c r="A620" s="4" t="s">
        <v>920</v>
      </c>
      <c r="B620" s="4" t="s">
        <v>921</v>
      </c>
      <c r="C620" s="5">
        <v>39298919.960000008</v>
      </c>
      <c r="D620" s="6">
        <f>+D621+D622+D623</f>
        <v>4547237.32</v>
      </c>
      <c r="E620" s="6">
        <f>+E621+E622+E623</f>
        <v>0</v>
      </c>
      <c r="F620" s="5">
        <f t="shared" si="9"/>
        <v>43846157.280000009</v>
      </c>
    </row>
    <row r="621" spans="1:6" ht="18.75" x14ac:dyDescent="0.3">
      <c r="A621" s="1" t="s">
        <v>922</v>
      </c>
      <c r="B621" s="1" t="s">
        <v>923</v>
      </c>
      <c r="C621" s="2">
        <v>32182602</v>
      </c>
      <c r="D621" s="3">
        <v>4547237.32</v>
      </c>
      <c r="E621" s="3"/>
      <c r="F621" s="5">
        <f t="shared" si="9"/>
        <v>36729839.32</v>
      </c>
    </row>
    <row r="622" spans="1:6" ht="18.75" x14ac:dyDescent="0.3">
      <c r="A622" s="1" t="s">
        <v>924</v>
      </c>
      <c r="B622" s="1" t="s">
        <v>925</v>
      </c>
      <c r="C622" s="2">
        <v>183615.73</v>
      </c>
      <c r="D622" s="3"/>
      <c r="E622" s="3"/>
      <c r="F622" s="5">
        <f t="shared" si="9"/>
        <v>183615.73</v>
      </c>
    </row>
    <row r="623" spans="1:6" ht="18.75" x14ac:dyDescent="0.3">
      <c r="A623" s="1" t="s">
        <v>926</v>
      </c>
      <c r="B623" s="1" t="s">
        <v>927</v>
      </c>
      <c r="C623" s="2">
        <v>6932702.2300000004</v>
      </c>
      <c r="D623" s="3"/>
      <c r="E623" s="3"/>
      <c r="F623" s="5">
        <f t="shared" si="9"/>
        <v>6932702.2300000004</v>
      </c>
    </row>
    <row r="624" spans="1:6" ht="18.75" x14ac:dyDescent="0.3">
      <c r="A624" s="4" t="s">
        <v>928</v>
      </c>
      <c r="B624" s="4" t="s">
        <v>929</v>
      </c>
      <c r="C624" s="5">
        <v>1928897.79</v>
      </c>
      <c r="D624" s="6"/>
      <c r="E624" s="6"/>
      <c r="F624" s="5">
        <f t="shared" si="9"/>
        <v>1928897.79</v>
      </c>
    </row>
    <row r="625" spans="1:6" ht="18.75" x14ac:dyDescent="0.3">
      <c r="A625" s="4" t="s">
        <v>930</v>
      </c>
      <c r="B625" s="4" t="s">
        <v>931</v>
      </c>
      <c r="C625" s="5">
        <v>1306951.7699999998</v>
      </c>
      <c r="D625" s="6"/>
      <c r="E625" s="6"/>
      <c r="F625" s="5">
        <f t="shared" si="9"/>
        <v>1306951.7699999998</v>
      </c>
    </row>
    <row r="626" spans="1:6" ht="18.75" x14ac:dyDescent="0.3">
      <c r="A626" s="4" t="s">
        <v>932</v>
      </c>
      <c r="B626" s="4" t="s">
        <v>933</v>
      </c>
      <c r="C626" s="5">
        <v>9767454.0300000012</v>
      </c>
      <c r="D626" s="6">
        <v>1371074.06</v>
      </c>
      <c r="E626" s="6"/>
      <c r="F626" s="5">
        <f t="shared" si="9"/>
        <v>11138528.090000002</v>
      </c>
    </row>
    <row r="627" spans="1:6" ht="18.75" x14ac:dyDescent="0.3">
      <c r="A627" s="4" t="s">
        <v>934</v>
      </c>
      <c r="B627" s="4" t="s">
        <v>935</v>
      </c>
      <c r="C627" s="5">
        <v>0</v>
      </c>
      <c r="D627" s="6"/>
      <c r="E627" s="6"/>
      <c r="F627" s="5">
        <f t="shared" si="9"/>
        <v>0</v>
      </c>
    </row>
    <row r="628" spans="1:6" ht="18.75" x14ac:dyDescent="0.3">
      <c r="A628" s="7" t="s">
        <v>936</v>
      </c>
      <c r="B628" s="4" t="s">
        <v>937</v>
      </c>
      <c r="C628" s="5">
        <v>22040377.77</v>
      </c>
      <c r="D628" s="6">
        <f>D629</f>
        <v>0</v>
      </c>
      <c r="E628" s="6">
        <f>+E629</f>
        <v>0</v>
      </c>
      <c r="F628" s="5">
        <f t="shared" si="9"/>
        <v>22040377.77</v>
      </c>
    </row>
    <row r="629" spans="1:6" ht="18.75" x14ac:dyDescent="0.3">
      <c r="A629" s="1" t="s">
        <v>938</v>
      </c>
      <c r="B629" s="1" t="s">
        <v>939</v>
      </c>
      <c r="C629" s="2">
        <v>22040377.77</v>
      </c>
      <c r="D629" s="3"/>
      <c r="E629" s="3"/>
      <c r="F629" s="5">
        <f t="shared" si="9"/>
        <v>22040377.77</v>
      </c>
    </row>
    <row r="630" spans="1:6" ht="18.75" x14ac:dyDescent="0.3">
      <c r="A630" s="7" t="s">
        <v>940</v>
      </c>
      <c r="B630" s="4" t="s">
        <v>941</v>
      </c>
      <c r="C630" s="5">
        <v>225185.18</v>
      </c>
      <c r="D630" s="6">
        <f>D631</f>
        <v>0</v>
      </c>
      <c r="E630" s="6">
        <f>+E631</f>
        <v>0</v>
      </c>
      <c r="F630" s="5">
        <f t="shared" si="9"/>
        <v>225185.18</v>
      </c>
    </row>
    <row r="631" spans="1:6" ht="18.75" x14ac:dyDescent="0.3">
      <c r="A631" s="1" t="s">
        <v>942</v>
      </c>
      <c r="B631" s="1" t="s">
        <v>943</v>
      </c>
      <c r="C631" s="5">
        <v>225185.18</v>
      </c>
      <c r="D631" s="3">
        <f>D632</f>
        <v>0</v>
      </c>
      <c r="E631" s="3">
        <f>E632</f>
        <v>0</v>
      </c>
      <c r="F631" s="5">
        <f t="shared" si="9"/>
        <v>225185.18</v>
      </c>
    </row>
    <row r="632" spans="1:6" ht="18.75" x14ac:dyDescent="0.3">
      <c r="A632" s="1" t="s">
        <v>944</v>
      </c>
      <c r="B632" s="1" t="s">
        <v>945</v>
      </c>
      <c r="C632" s="2">
        <v>225185.18</v>
      </c>
      <c r="D632" s="3"/>
      <c r="E632" s="3"/>
      <c r="F632" s="5">
        <f t="shared" si="9"/>
        <v>225185.18</v>
      </c>
    </row>
    <row r="633" spans="1:6" ht="18.75" x14ac:dyDescent="0.3">
      <c r="C633" s="9"/>
      <c r="D633" s="10">
        <f>+D6+D98+D544+D557+D569</f>
        <v>431850470.14999998</v>
      </c>
      <c r="E633" s="10">
        <f>+E6+E98+E544+E557+E569</f>
        <v>431850470.14999998</v>
      </c>
    </row>
  </sheetData>
  <mergeCells count="4">
    <mergeCell ref="A1:F1"/>
    <mergeCell ref="A2:F2"/>
    <mergeCell ref="A3:F3"/>
    <mergeCell ref="A4:F4"/>
  </mergeCells>
  <phoneticPr fontId="14" type="noConversion"/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Agosto 2022</vt:lpstr>
      <vt:lpstr>ENTRADA DE DIARIO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Dahel Jose Reyes Perez</cp:lastModifiedBy>
  <cp:lastPrinted>2022-09-09T11:48:31Z</cp:lastPrinted>
  <dcterms:created xsi:type="dcterms:W3CDTF">2022-03-04T12:17:13Z</dcterms:created>
  <dcterms:modified xsi:type="dcterms:W3CDTF">2022-09-09T11:49:18Z</dcterms:modified>
</cp:coreProperties>
</file>